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loyHJimenez/Desktop/Analysis Projects/MODULO1/CHALLENGE_1/"/>
    </mc:Choice>
  </mc:AlternateContent>
  <xr:revisionPtr revIDLastSave="0" documentId="13_ncr:1_{1C00880B-3529-0749-9252-789EBDD59A5F}" xr6:coauthVersionLast="47" xr6:coauthVersionMax="47" xr10:uidLastSave="{00000000-0000-0000-0000-000000000000}"/>
  <bookViews>
    <workbookView xWindow="0" yWindow="500" windowWidth="28800" windowHeight="12940" firstSheet="5" activeTab="8" xr2:uid="{00000000-000D-0000-FFFF-FFFF00000000}"/>
  </bookViews>
  <sheets>
    <sheet name="Kickstarter" sheetId="1" r:id="rId1"/>
    <sheet name="ParentCategoryOutcomes" sheetId="3" r:id="rId2"/>
    <sheet name="SubcategoryStatistics" sheetId="15" r:id="rId3"/>
    <sheet name="Outcomes based launches date" sheetId="8" r:id="rId4"/>
    <sheet name="Edinburg Research" sheetId="10" r:id="rId5"/>
    <sheet name="TheatherOutcomesByLaunchDate" sheetId="11" r:id="rId6"/>
    <sheet name="OutcomesBasedOnGoals" sheetId="2" r:id="rId7"/>
    <sheet name="%SuccessfulbyLaunchDate" sheetId="22" r:id="rId8"/>
    <sheet name="TheaterFundraisingStats" sheetId="23" r:id="rId9"/>
  </sheets>
  <definedNames>
    <definedName name="_xlnm._FilterDatabase" localSheetId="0" hidden="1">Kickstarter!$A$1:$U$4117</definedName>
    <definedName name="_xlchart.v1.0" hidden="1">TheaterFundraisingStats!$A$1</definedName>
    <definedName name="_xlchart.v1.1" hidden="1">TheaterFundraisingStats!$A$2:$A$1067</definedName>
    <definedName name="_xlchart.v1.10" hidden="1">TheaterFundraisingStats!$B$1</definedName>
    <definedName name="_xlchart.v1.11" hidden="1">TheaterFundraisingStats!$B$2:$B$1067</definedName>
    <definedName name="_xlchart.v1.12" hidden="1">TheaterFundraisingStats!$A$2:$A$1067</definedName>
    <definedName name="_xlchart.v1.13" hidden="1">TheaterFundraisingStats!$B$2:$B$1067</definedName>
    <definedName name="_xlchart.v1.14" hidden="1">TheaterFundraisingStats!$A$1</definedName>
    <definedName name="_xlchart.v1.15" hidden="1">TheaterFundraisingStats!$A$2:$A$1067</definedName>
    <definedName name="_xlchart.v1.16" hidden="1">TheaterFundraisingStats!$B$1</definedName>
    <definedName name="_xlchart.v1.17" hidden="1">TheaterFundraisingStats!$B$2:$B$1067</definedName>
    <definedName name="_xlchart.v1.2" hidden="1">TheaterFundraisingStats!$B$1</definedName>
    <definedName name="_xlchart.v1.3" hidden="1">TheaterFundraisingStats!$B$2:$B$1067</definedName>
    <definedName name="_xlchart.v1.4" hidden="1">TheaterFundraisingStats!$A$1</definedName>
    <definedName name="_xlchart.v1.5" hidden="1">TheaterFundraisingStats!$A$2:$A$1067</definedName>
    <definedName name="_xlchart.v1.6" hidden="1">TheaterFundraisingStats!$B$1</definedName>
    <definedName name="_xlchart.v1.7" hidden="1">TheaterFundraisingStats!$B$2:$B$1067</definedName>
    <definedName name="_xlchart.v1.8" hidden="1">TheaterFundraisingStats!$A$1</definedName>
    <definedName name="_xlchart.v1.9" hidden="1">TheaterFundraisingStats!$A$2:$A$1067</definedName>
  </definedNames>
  <calcPr calcId="191029"/>
  <pivotCaches>
    <pivotCache cacheId="5" r:id="rId10"/>
    <pivotCache cacheId="6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9" i="23" l="1"/>
  <c r="G8" i="23"/>
  <c r="G7" i="23"/>
  <c r="G6" i="23"/>
  <c r="G5" i="23"/>
  <c r="G4" i="23"/>
  <c r="F9" i="23"/>
  <c r="F8" i="23"/>
  <c r="F7" i="23"/>
  <c r="F6" i="23"/>
  <c r="F5" i="23"/>
  <c r="F4" i="23"/>
  <c r="F4" i="22"/>
  <c r="F5" i="22"/>
  <c r="F6" i="22"/>
  <c r="F7" i="22"/>
  <c r="F8" i="22"/>
  <c r="F9" i="22"/>
  <c r="F10" i="22"/>
  <c r="F11" i="22"/>
  <c r="F12" i="22"/>
  <c r="F13" i="22"/>
  <c r="F14" i="22"/>
  <c r="F15" i="22"/>
  <c r="F3" i="22"/>
  <c r="B2" i="2"/>
  <c r="D13" i="2"/>
  <c r="D4" i="2"/>
  <c r="D5" i="2"/>
  <c r="D6" i="2"/>
  <c r="D7" i="2"/>
  <c r="D8" i="2"/>
  <c r="D9" i="2"/>
  <c r="D10" i="2"/>
  <c r="D11" i="2"/>
  <c r="D12" i="2"/>
  <c r="C13" i="2"/>
  <c r="C4" i="2"/>
  <c r="C5" i="2"/>
  <c r="C6" i="2"/>
  <c r="C7" i="2"/>
  <c r="C8" i="2"/>
  <c r="C9" i="2"/>
  <c r="C10" i="2"/>
  <c r="C11" i="2"/>
  <c r="C12" i="2"/>
  <c r="D3" i="2"/>
  <c r="C3" i="2"/>
  <c r="B3" i="2"/>
  <c r="D2" i="2"/>
  <c r="C2" i="2"/>
  <c r="B13" i="2"/>
  <c r="B4" i="2"/>
  <c r="B5" i="2"/>
  <c r="B6" i="2"/>
  <c r="B7" i="2"/>
  <c r="B8" i="2"/>
  <c r="B9" i="2"/>
  <c r="B10" i="2"/>
  <c r="B11" i="2"/>
  <c r="B12" i="2"/>
  <c r="S2" i="1"/>
  <c r="T6" i="1"/>
  <c r="T2" i="1"/>
  <c r="T4" i="1"/>
  <c r="T3" i="1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U209" i="1" s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U14" i="1" s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U161" i="1" s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U409" i="1" s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U181" i="1" s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U70" i="1" s="1"/>
  <c r="S311" i="1"/>
  <c r="U159" i="1" s="1"/>
  <c r="S312" i="1"/>
  <c r="S313" i="1"/>
  <c r="S314" i="1"/>
  <c r="S315" i="1"/>
  <c r="S316" i="1"/>
  <c r="S317" i="1"/>
  <c r="S318" i="1"/>
  <c r="U270" i="1" s="1"/>
  <c r="S319" i="1"/>
  <c r="S320" i="1"/>
  <c r="S321" i="1"/>
  <c r="S322" i="1"/>
  <c r="U649" i="1" s="1"/>
  <c r="S323" i="1"/>
  <c r="S324" i="1"/>
  <c r="S325" i="1"/>
  <c r="S326" i="1"/>
  <c r="S327" i="1"/>
  <c r="S328" i="1"/>
  <c r="S329" i="1"/>
  <c r="S330" i="1"/>
  <c r="S331" i="1"/>
  <c r="S332" i="1"/>
  <c r="S333" i="1"/>
  <c r="S334" i="1"/>
  <c r="U86" i="1" s="1"/>
  <c r="S335" i="1"/>
  <c r="S336" i="1"/>
  <c r="S337" i="1"/>
  <c r="S338" i="1"/>
  <c r="U905" i="1" s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U13" i="1" s="1"/>
  <c r="S382" i="1"/>
  <c r="S383" i="1"/>
  <c r="S384" i="1"/>
  <c r="S385" i="1"/>
  <c r="S386" i="1"/>
  <c r="S387" i="1"/>
  <c r="S388" i="1"/>
  <c r="S389" i="1"/>
  <c r="S390" i="1"/>
  <c r="S391" i="1"/>
  <c r="U271" i="1" s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U411" i="1" s="1"/>
  <c r="S436" i="1"/>
  <c r="S437" i="1"/>
  <c r="S438" i="1"/>
  <c r="S439" i="1"/>
  <c r="S440" i="1"/>
  <c r="S441" i="1"/>
  <c r="S442" i="1"/>
  <c r="S443" i="1"/>
  <c r="S444" i="1"/>
  <c r="U36" i="1" s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U119" i="1" s="1"/>
  <c r="S464" i="1"/>
  <c r="S465" i="1"/>
  <c r="S466" i="1"/>
  <c r="S467" i="1"/>
  <c r="S468" i="1"/>
  <c r="S469" i="1"/>
  <c r="S470" i="1"/>
  <c r="S471" i="1"/>
  <c r="S472" i="1"/>
  <c r="S473" i="1"/>
  <c r="S474" i="1"/>
  <c r="U1209" i="1" s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U304" i="1" s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U414" i="1" s="1"/>
  <c r="S551" i="1"/>
  <c r="S552" i="1"/>
  <c r="S553" i="1"/>
  <c r="S554" i="1"/>
  <c r="S555" i="1"/>
  <c r="S556" i="1"/>
  <c r="S557" i="1"/>
  <c r="S558" i="1"/>
  <c r="S559" i="1"/>
  <c r="S560" i="1"/>
  <c r="S561" i="1"/>
  <c r="S562" i="1"/>
  <c r="U353" i="1" s="1"/>
  <c r="S563" i="1"/>
  <c r="S564" i="1"/>
  <c r="S565" i="1"/>
  <c r="S566" i="1"/>
  <c r="S567" i="1"/>
  <c r="U415" i="1" s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U228" i="1" s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U196" i="1" s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U529" i="1" s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U490" i="1" s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U577" i="1" s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U355" i="1" s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U550" i="1" s="1"/>
  <c r="S919" i="1"/>
  <c r="S920" i="1"/>
  <c r="S921" i="1"/>
  <c r="S922" i="1"/>
  <c r="U578" i="1" s="1"/>
  <c r="S923" i="1"/>
  <c r="U315" i="1" s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U579" i="1" s="1"/>
  <c r="S940" i="1"/>
  <c r="S941" i="1"/>
  <c r="S942" i="1"/>
  <c r="S943" i="1"/>
  <c r="S944" i="1"/>
  <c r="S945" i="1"/>
  <c r="S946" i="1"/>
  <c r="S947" i="1"/>
  <c r="S948" i="1"/>
  <c r="S949" i="1"/>
  <c r="U493" i="1" s="1"/>
  <c r="S950" i="1"/>
  <c r="S951" i="1"/>
  <c r="S952" i="1"/>
  <c r="S953" i="1"/>
  <c r="S954" i="1"/>
  <c r="S955" i="1"/>
  <c r="S956" i="1"/>
  <c r="S957" i="1"/>
  <c r="S958" i="1"/>
  <c r="S959" i="1"/>
  <c r="U495" i="1" s="1"/>
  <c r="S960" i="1"/>
  <c r="S961" i="1"/>
  <c r="S962" i="1"/>
  <c r="S963" i="1"/>
  <c r="S964" i="1"/>
  <c r="S965" i="1"/>
  <c r="S966" i="1"/>
  <c r="S967" i="1"/>
  <c r="U719" i="1" s="1"/>
  <c r="S968" i="1"/>
  <c r="S969" i="1"/>
  <c r="S970" i="1"/>
  <c r="S971" i="1"/>
  <c r="S972" i="1"/>
  <c r="S973" i="1"/>
  <c r="S974" i="1"/>
  <c r="S975" i="1"/>
  <c r="S976" i="1"/>
  <c r="U720" i="1" s="1"/>
  <c r="S977" i="1"/>
  <c r="U721" i="1" s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U42" i="1" s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U914" i="1" s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U993" i="1" s="1"/>
  <c r="S1082" i="1"/>
  <c r="S1083" i="1"/>
  <c r="S1084" i="1"/>
  <c r="S1085" i="1"/>
  <c r="S1086" i="1"/>
  <c r="S1087" i="1"/>
  <c r="S1088" i="1"/>
  <c r="S1089" i="1"/>
  <c r="U1073" i="1" s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U726" i="1" s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U170" i="1" s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U1150" i="1" s="1"/>
  <c r="S1263" i="1"/>
  <c r="U583" i="1" s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U89" i="1" s="1"/>
  <c r="S1298" i="1"/>
  <c r="S1299" i="1"/>
  <c r="S1300" i="1"/>
  <c r="S1301" i="1"/>
  <c r="S1302" i="1"/>
  <c r="S1303" i="1"/>
  <c r="S1304" i="1"/>
  <c r="S1305" i="1"/>
  <c r="S1306" i="1"/>
  <c r="S1307" i="1"/>
  <c r="S1308" i="1"/>
  <c r="U844" i="1" s="1"/>
  <c r="S1309" i="1"/>
  <c r="S1310" i="1"/>
  <c r="S1311" i="1"/>
  <c r="S1312" i="1"/>
  <c r="S1313" i="1"/>
  <c r="S1314" i="1"/>
  <c r="U90" i="1" s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U2329" i="1" s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U1345" i="1" s="1"/>
  <c r="S1362" i="1"/>
  <c r="S1363" i="1"/>
  <c r="S1364" i="1"/>
  <c r="S1365" i="1"/>
  <c r="S1366" i="1"/>
  <c r="S1367" i="1"/>
  <c r="S1368" i="1"/>
  <c r="S1369" i="1"/>
  <c r="S1370" i="1"/>
  <c r="S1371" i="1"/>
  <c r="S1372" i="1"/>
  <c r="U124" i="1" s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U1005" i="1" s="1"/>
  <c r="S1422" i="1"/>
  <c r="S1423" i="1"/>
  <c r="S1424" i="1"/>
  <c r="S1425" i="1"/>
  <c r="U921" i="1" s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U847" i="1" s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U1215" i="1" s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U1381" i="1" s="1"/>
  <c r="S1478" i="1"/>
  <c r="S1479" i="1"/>
  <c r="S1480" i="1"/>
  <c r="U128" i="1" s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U2409" i="1" s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U1383" i="1" s="1"/>
  <c r="S1560" i="1"/>
  <c r="S1561" i="1"/>
  <c r="S1562" i="1"/>
  <c r="S1563" i="1"/>
  <c r="U131" i="1" s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U2009" i="1" s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U503" i="1" s="1"/>
  <c r="S1600" i="1"/>
  <c r="S1601" i="1"/>
  <c r="S1602" i="1"/>
  <c r="S1603" i="1"/>
  <c r="U555" i="1" s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U1347" i="1" s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U1584" i="1" s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U789" i="1" s="1"/>
  <c r="S1686" i="1"/>
  <c r="S1687" i="1"/>
  <c r="S1688" i="1"/>
  <c r="U536" i="1" s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U1052" i="1" s="1"/>
  <c r="S1701" i="1"/>
  <c r="S1702" i="1"/>
  <c r="S1703" i="1"/>
  <c r="S1704" i="1"/>
  <c r="S1705" i="1"/>
  <c r="S1706" i="1"/>
  <c r="U201" i="1" s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U309" i="1" s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U376" i="1" s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U2289" i="1" s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U739" i="1" s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U336" i="1" s="1"/>
  <c r="S1857" i="1"/>
  <c r="S1858" i="1"/>
  <c r="S1859" i="1"/>
  <c r="S1860" i="1"/>
  <c r="S1861" i="1"/>
  <c r="U557" i="1" s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U1585" i="1" s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U1186" i="1" s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U586" i="1" s="1"/>
  <c r="S1931" i="1"/>
  <c r="S1932" i="1"/>
  <c r="S1933" i="1"/>
  <c r="S1934" i="1"/>
  <c r="U566" i="1" s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U567" i="1" s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U420" i="1" s="1"/>
  <c r="S2061" i="1"/>
  <c r="S2062" i="1"/>
  <c r="S2063" i="1"/>
  <c r="S2064" i="1"/>
  <c r="S2065" i="1"/>
  <c r="S2066" i="1"/>
  <c r="U338" i="1" s="1"/>
  <c r="S2067" i="1"/>
  <c r="S2068" i="1"/>
  <c r="S2069" i="1"/>
  <c r="S2070" i="1"/>
  <c r="S2071" i="1"/>
  <c r="S2072" i="1"/>
  <c r="S2073" i="1"/>
  <c r="S2074" i="1"/>
  <c r="U1530" i="1" s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U422" i="1" s="1"/>
  <c r="S2175" i="1"/>
  <c r="S2176" i="1"/>
  <c r="U1016" i="1" s="1"/>
  <c r="S2177" i="1"/>
  <c r="U1017" i="1" s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U2105" i="1" s="1"/>
  <c r="S2203" i="1"/>
  <c r="S2204" i="1"/>
  <c r="S2205" i="1"/>
  <c r="S2206" i="1"/>
  <c r="S2207" i="1"/>
  <c r="S2208" i="1"/>
  <c r="S2209" i="1"/>
  <c r="S2210" i="1"/>
  <c r="S2211" i="1"/>
  <c r="S2212" i="1"/>
  <c r="U260" i="1" s="1"/>
  <c r="S2213" i="1"/>
  <c r="S2214" i="1"/>
  <c r="S2215" i="1"/>
  <c r="U423" i="1" s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U1573" i="1" s="1"/>
  <c r="S2246" i="1"/>
  <c r="S2247" i="1"/>
  <c r="S2248" i="1"/>
  <c r="S2249" i="1"/>
  <c r="S2250" i="1"/>
  <c r="U1834" i="1" s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U1705" i="1" s="1"/>
  <c r="S2275" i="1"/>
  <c r="S2276" i="1"/>
  <c r="S2277" i="1"/>
  <c r="S2278" i="1"/>
  <c r="S2279" i="1"/>
  <c r="S2280" i="1"/>
  <c r="S2281" i="1"/>
  <c r="S2282" i="1"/>
  <c r="U425" i="1" s="1"/>
  <c r="S2283" i="1"/>
  <c r="S2284" i="1"/>
  <c r="S2285" i="1"/>
  <c r="S2286" i="1"/>
  <c r="S2287" i="1"/>
  <c r="S2288" i="1"/>
  <c r="S2289" i="1"/>
  <c r="S2290" i="1"/>
  <c r="S2291" i="1"/>
  <c r="U587" i="1" s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U1288" i="1" s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U1710" i="1" s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U609" i="1" s="1"/>
  <c r="S2387" i="1"/>
  <c r="S2388" i="1"/>
  <c r="S2389" i="1"/>
  <c r="S2390" i="1"/>
  <c r="S2391" i="1"/>
  <c r="S2392" i="1"/>
  <c r="S2393" i="1"/>
  <c r="S2394" i="1"/>
  <c r="U1722" i="1" s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U431" i="1" s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U432" i="1" s="1"/>
  <c r="S2441" i="1"/>
  <c r="S2442" i="1"/>
  <c r="S2443" i="1"/>
  <c r="S2444" i="1"/>
  <c r="S2445" i="1"/>
  <c r="S2446" i="1"/>
  <c r="S2447" i="1"/>
  <c r="S2448" i="1"/>
  <c r="U1024" i="1" s="1"/>
  <c r="S2449" i="1"/>
  <c r="U1841" i="1" s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U434" i="1" s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U1960" i="1" s="1"/>
  <c r="S2481" i="1"/>
  <c r="S2482" i="1"/>
  <c r="S2483" i="1"/>
  <c r="S2484" i="1"/>
  <c r="S2485" i="1"/>
  <c r="S2486" i="1"/>
  <c r="S2487" i="1"/>
  <c r="U559" i="1" s="1"/>
  <c r="S2488" i="1"/>
  <c r="S2489" i="1"/>
  <c r="U569" i="1" s="1"/>
  <c r="S2490" i="1"/>
  <c r="U1258" i="1" s="1"/>
  <c r="S2491" i="1"/>
  <c r="S2492" i="1"/>
  <c r="S2493" i="1"/>
  <c r="S2494" i="1"/>
  <c r="S2495" i="1"/>
  <c r="S2496" i="1"/>
  <c r="U1280" i="1" s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U513" i="1" s="1"/>
  <c r="S2514" i="1"/>
  <c r="S2515" i="1"/>
  <c r="S2516" i="1"/>
  <c r="S2517" i="1"/>
  <c r="S2518" i="1"/>
  <c r="S2519" i="1"/>
  <c r="S2520" i="1"/>
  <c r="U2032" i="1" s="1"/>
  <c r="S2521" i="1"/>
  <c r="S2522" i="1"/>
  <c r="U2209" i="1" s="1"/>
  <c r="S2523" i="1"/>
  <c r="S2524" i="1"/>
  <c r="S2525" i="1"/>
  <c r="S2526" i="1"/>
  <c r="S2527" i="1"/>
  <c r="S2528" i="1"/>
  <c r="S2529" i="1"/>
  <c r="U1289" i="1" s="1"/>
  <c r="S2530" i="1"/>
  <c r="U1730" i="1" s="1"/>
  <c r="S2531" i="1"/>
  <c r="S2532" i="1"/>
  <c r="S2533" i="1"/>
  <c r="S2534" i="1"/>
  <c r="S2535" i="1"/>
  <c r="S2536" i="1"/>
  <c r="S2537" i="1"/>
  <c r="U2033" i="1" s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U343" i="1" s="1"/>
  <c r="S2552" i="1"/>
  <c r="S2553" i="1"/>
  <c r="S2554" i="1"/>
  <c r="S2555" i="1"/>
  <c r="S2556" i="1"/>
  <c r="S2557" i="1"/>
  <c r="S2558" i="1"/>
  <c r="S2559" i="1"/>
  <c r="S2560" i="1"/>
  <c r="S2561" i="1"/>
  <c r="U1113" i="1" s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U436" i="1" s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U2036" i="1" s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U1850" i="1" s="1"/>
  <c r="S2651" i="1"/>
  <c r="S2652" i="1"/>
  <c r="S2653" i="1"/>
  <c r="S2654" i="1"/>
  <c r="S2655" i="1"/>
  <c r="S2656" i="1"/>
  <c r="S2657" i="1"/>
  <c r="S2658" i="1"/>
  <c r="U2697" i="1" s="1"/>
  <c r="S2659" i="1"/>
  <c r="S2660" i="1"/>
  <c r="S2661" i="1"/>
  <c r="S2662" i="1"/>
  <c r="S2663" i="1"/>
  <c r="S2664" i="1"/>
  <c r="S2665" i="1"/>
  <c r="S2666" i="1"/>
  <c r="S2667" i="1"/>
  <c r="U203" i="1" s="1"/>
  <c r="S2668" i="1"/>
  <c r="S2669" i="1"/>
  <c r="U749" i="1" s="1"/>
  <c r="S2670" i="1"/>
  <c r="S2671" i="1"/>
  <c r="S2672" i="1"/>
  <c r="S2673" i="1"/>
  <c r="U281" i="1" s="1"/>
  <c r="S2674" i="1"/>
  <c r="S2675" i="1"/>
  <c r="U1155" i="1" s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U384" i="1" s="1"/>
  <c r="S2689" i="1"/>
  <c r="S2690" i="1"/>
  <c r="U1242" i="1" s="1"/>
  <c r="S2691" i="1"/>
  <c r="U1027" i="1" s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U865" i="1" s="1"/>
  <c r="S2714" i="1"/>
  <c r="S2715" i="1"/>
  <c r="S2716" i="1"/>
  <c r="S2717" i="1"/>
  <c r="S2718" i="1"/>
  <c r="S2719" i="1"/>
  <c r="S2720" i="1"/>
  <c r="S2721" i="1"/>
  <c r="S2722" i="1"/>
  <c r="S2723" i="1"/>
  <c r="S2724" i="1"/>
  <c r="U1852" i="1" s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U1610" i="1" s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U206" i="1" s="1"/>
  <c r="S2775" i="1"/>
  <c r="S2776" i="1"/>
  <c r="U344" i="1" s="1"/>
  <c r="S2777" i="1"/>
  <c r="S2778" i="1"/>
  <c r="U673" i="1" s="1"/>
  <c r="S2779" i="1"/>
  <c r="S2780" i="1"/>
  <c r="S2781" i="1"/>
  <c r="S2782" i="1"/>
  <c r="S2783" i="1"/>
  <c r="S2784" i="1"/>
  <c r="S2785" i="1"/>
  <c r="S2786" i="1"/>
  <c r="S2787" i="1"/>
  <c r="S2788" i="1"/>
  <c r="U612" i="1" s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U2608" i="1" s="1"/>
  <c r="S2801" i="1"/>
  <c r="S2802" i="1"/>
  <c r="S2803" i="1"/>
  <c r="S2804" i="1"/>
  <c r="S2805" i="1"/>
  <c r="S2806" i="1"/>
  <c r="U2294" i="1" s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U1030" i="1" s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U874" i="1" s="1"/>
  <c r="S2835" i="1"/>
  <c r="S2836" i="1"/>
  <c r="S2837" i="1"/>
  <c r="S2838" i="1"/>
  <c r="S2839" i="1"/>
  <c r="S2840" i="1"/>
  <c r="S2841" i="1"/>
  <c r="S2842" i="1"/>
  <c r="U2442" i="1" s="1"/>
  <c r="S2843" i="1"/>
  <c r="S2844" i="1"/>
  <c r="S2845" i="1"/>
  <c r="S2846" i="1"/>
  <c r="S2847" i="1"/>
  <c r="S2848" i="1"/>
  <c r="S2849" i="1"/>
  <c r="S2850" i="1"/>
  <c r="S2851" i="1"/>
  <c r="U2219" i="1" s="1"/>
  <c r="S2852" i="1"/>
  <c r="U2788" i="1" s="1"/>
  <c r="S2853" i="1"/>
  <c r="S2854" i="1"/>
  <c r="S2855" i="1"/>
  <c r="S2856" i="1"/>
  <c r="S2857" i="1"/>
  <c r="U1857" i="1" s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U2121" i="1" s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U2790" i="1" s="1"/>
  <c r="S2919" i="1"/>
  <c r="S2920" i="1"/>
  <c r="S2921" i="1"/>
  <c r="S2922" i="1"/>
  <c r="S2923" i="1"/>
  <c r="S2924" i="1"/>
  <c r="U2124" i="1" s="1"/>
  <c r="S2925" i="1"/>
  <c r="S2926" i="1"/>
  <c r="S2927" i="1"/>
  <c r="S2928" i="1"/>
  <c r="S2929" i="1"/>
  <c r="S2930" i="1"/>
  <c r="U2225" i="1" s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U95" i="1" s="1"/>
  <c r="S2952" i="1"/>
  <c r="S2953" i="1"/>
  <c r="S2954" i="1"/>
  <c r="U2226" i="1" s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U754" i="1" s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U2672" i="1" s="1"/>
  <c r="S2985" i="1"/>
  <c r="U1657" i="1" s="1"/>
  <c r="S2986" i="1"/>
  <c r="S2987" i="1"/>
  <c r="S2988" i="1"/>
  <c r="S2989" i="1"/>
  <c r="S2990" i="1"/>
  <c r="S2991" i="1"/>
  <c r="S2992" i="1"/>
  <c r="S2993" i="1"/>
  <c r="S2994" i="1"/>
  <c r="U1033" i="1" s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U147" i="1" s="1"/>
  <c r="S3012" i="1"/>
  <c r="U388" i="1" s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U1065" i="1" s="1"/>
  <c r="S3027" i="1"/>
  <c r="S3028" i="1"/>
  <c r="S3029" i="1"/>
  <c r="U237" i="1" s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U110" i="1" s="1"/>
  <c r="S3047" i="1"/>
  <c r="S3048" i="1"/>
  <c r="S3049" i="1"/>
  <c r="S3050" i="1"/>
  <c r="S3051" i="1"/>
  <c r="S3052" i="1"/>
  <c r="S3053" i="1"/>
  <c r="S3054" i="1"/>
  <c r="S3055" i="1"/>
  <c r="S3056" i="1"/>
  <c r="S3057" i="1"/>
  <c r="U1217" i="1" s="1"/>
  <c r="S3058" i="1"/>
  <c r="S3059" i="1"/>
  <c r="S3060" i="1"/>
  <c r="U1036" i="1" s="1"/>
  <c r="S3061" i="1"/>
  <c r="S3062" i="1"/>
  <c r="S3063" i="1"/>
  <c r="S3064" i="1"/>
  <c r="S3065" i="1"/>
  <c r="S3066" i="1"/>
  <c r="U2129" i="1" s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U285" i="1" s="1"/>
  <c r="S3086" i="1"/>
  <c r="S3087" i="1"/>
  <c r="U951" i="1" s="1"/>
  <c r="S3088" i="1"/>
  <c r="S3089" i="1"/>
  <c r="S3090" i="1"/>
  <c r="U2561" i="1" s="1"/>
  <c r="S3091" i="1"/>
  <c r="S3092" i="1"/>
  <c r="S3093" i="1"/>
  <c r="S3094" i="1"/>
  <c r="S3095" i="1"/>
  <c r="S3096" i="1"/>
  <c r="S3097" i="1"/>
  <c r="S3098" i="1"/>
  <c r="U1466" i="1" s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U799" i="1" s="1"/>
  <c r="S3136" i="1"/>
  <c r="S3137" i="1"/>
  <c r="S3138" i="1"/>
  <c r="U113" i="1" s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U208" i="1" s="1"/>
  <c r="S3155" i="1"/>
  <c r="S3156" i="1"/>
  <c r="U1964" i="1" s="1"/>
  <c r="S3157" i="1"/>
  <c r="S3158" i="1"/>
  <c r="S3159" i="1"/>
  <c r="S3160" i="1"/>
  <c r="S3161" i="1"/>
  <c r="S3162" i="1"/>
  <c r="U18" i="1" s="1"/>
  <c r="S3163" i="1"/>
  <c r="S3164" i="1"/>
  <c r="S3165" i="1"/>
  <c r="U389" i="1" s="1"/>
  <c r="S3166" i="1"/>
  <c r="U1158" i="1" s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U2373" i="1" s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U2674" i="1" s="1"/>
  <c r="S3227" i="1"/>
  <c r="S3228" i="1"/>
  <c r="S3229" i="1"/>
  <c r="S3230" i="1"/>
  <c r="S3231" i="1"/>
  <c r="S3232" i="1"/>
  <c r="S3233" i="1"/>
  <c r="U1873" i="1" s="1"/>
  <c r="S3234" i="1"/>
  <c r="S3235" i="1"/>
  <c r="S3236" i="1"/>
  <c r="S3237" i="1"/>
  <c r="S3238" i="1"/>
  <c r="S3239" i="1"/>
  <c r="S3240" i="1"/>
  <c r="U952" i="1" s="1"/>
  <c r="S3241" i="1"/>
  <c r="S3242" i="1"/>
  <c r="S3243" i="1"/>
  <c r="S3244" i="1"/>
  <c r="S3245" i="1"/>
  <c r="S3246" i="1"/>
  <c r="S3247" i="1"/>
  <c r="S3248" i="1"/>
  <c r="S3249" i="1"/>
  <c r="S3250" i="1"/>
  <c r="U2617" i="1" s="1"/>
  <c r="S3251" i="1"/>
  <c r="S3252" i="1"/>
  <c r="U2564" i="1" s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U2618" i="1" s="1"/>
  <c r="S3267" i="1"/>
  <c r="S3268" i="1"/>
  <c r="U1468" i="1" s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U1090" i="1" s="1"/>
  <c r="S3283" i="1"/>
  <c r="S3284" i="1"/>
  <c r="U2236" i="1" s="1"/>
  <c r="S3285" i="1"/>
  <c r="S3286" i="1"/>
  <c r="S3287" i="1"/>
  <c r="S3288" i="1"/>
  <c r="U2928" i="1" s="1"/>
  <c r="S3289" i="1"/>
  <c r="U2313" i="1" s="1"/>
  <c r="S3290" i="1"/>
  <c r="S3291" i="1"/>
  <c r="S3292" i="1"/>
  <c r="S3293" i="1"/>
  <c r="S3294" i="1"/>
  <c r="S3295" i="1"/>
  <c r="S3296" i="1"/>
  <c r="S3297" i="1"/>
  <c r="S3298" i="1"/>
  <c r="U954" i="1" s="1"/>
  <c r="S3299" i="1"/>
  <c r="S3300" i="1"/>
  <c r="S3301" i="1"/>
  <c r="S3302" i="1"/>
  <c r="U1750" i="1" s="1"/>
  <c r="S3303" i="1"/>
  <c r="S3304" i="1"/>
  <c r="S3305" i="1"/>
  <c r="S3306" i="1"/>
  <c r="U2930" i="1" s="1"/>
  <c r="S3307" i="1"/>
  <c r="S3308" i="1"/>
  <c r="S3309" i="1"/>
  <c r="S3310" i="1"/>
  <c r="S3311" i="1"/>
  <c r="S3312" i="1"/>
  <c r="S3313" i="1"/>
  <c r="S3314" i="1"/>
  <c r="S3315" i="1"/>
  <c r="S3316" i="1"/>
  <c r="S3317" i="1"/>
  <c r="U2237" i="1" s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U2934" i="1" s="1"/>
  <c r="S3351" i="1"/>
  <c r="S3352" i="1"/>
  <c r="S3353" i="1"/>
  <c r="S3354" i="1"/>
  <c r="S3355" i="1"/>
  <c r="S3356" i="1"/>
  <c r="S3357" i="1"/>
  <c r="S3358" i="1"/>
  <c r="S3359" i="1"/>
  <c r="S3360" i="1"/>
  <c r="U888" i="1" s="1"/>
  <c r="S3361" i="1"/>
  <c r="S3362" i="1"/>
  <c r="S3363" i="1"/>
  <c r="U627" i="1" s="1"/>
  <c r="S3364" i="1"/>
  <c r="S3365" i="1"/>
  <c r="S3366" i="1"/>
  <c r="S3367" i="1"/>
  <c r="S3368" i="1"/>
  <c r="S3369" i="1"/>
  <c r="S3370" i="1"/>
  <c r="S3371" i="1"/>
  <c r="S3372" i="1"/>
  <c r="S3373" i="1"/>
  <c r="S3374" i="1"/>
  <c r="U2054" i="1" s="1"/>
  <c r="S3375" i="1"/>
  <c r="S3376" i="1"/>
  <c r="S3377" i="1"/>
  <c r="S3378" i="1"/>
  <c r="S3379" i="1"/>
  <c r="S3380" i="1"/>
  <c r="S3381" i="1"/>
  <c r="S3382" i="1"/>
  <c r="S3383" i="1"/>
  <c r="S3384" i="1"/>
  <c r="U3224" i="1" s="1"/>
  <c r="S3385" i="1"/>
  <c r="S3386" i="1"/>
  <c r="S3387" i="1"/>
  <c r="S3388" i="1"/>
  <c r="S3389" i="1"/>
  <c r="U1661" i="1" s="1"/>
  <c r="S3390" i="1"/>
  <c r="S3391" i="1"/>
  <c r="S3392" i="1"/>
  <c r="U2568" i="1" s="1"/>
  <c r="S3393" i="1"/>
  <c r="S3394" i="1"/>
  <c r="U3225" i="1" s="1"/>
  <c r="S3395" i="1"/>
  <c r="S3396" i="1"/>
  <c r="S3397" i="1"/>
  <c r="S3398" i="1"/>
  <c r="S3399" i="1"/>
  <c r="S3400" i="1"/>
  <c r="S3401" i="1"/>
  <c r="S3402" i="1"/>
  <c r="U393" i="1" s="1"/>
  <c r="S3403" i="1"/>
  <c r="S3404" i="1"/>
  <c r="S3405" i="1"/>
  <c r="S3406" i="1"/>
  <c r="S3407" i="1"/>
  <c r="S3408" i="1"/>
  <c r="U1664" i="1" s="1"/>
  <c r="S3409" i="1"/>
  <c r="U1665" i="1" s="1"/>
  <c r="S3410" i="1"/>
  <c r="U3529" i="1" s="1"/>
  <c r="S3411" i="1"/>
  <c r="U3227" i="1" s="1"/>
  <c r="S3412" i="1"/>
  <c r="S3413" i="1"/>
  <c r="S3414" i="1"/>
  <c r="S3415" i="1"/>
  <c r="U1247" i="1" s="1"/>
  <c r="S3416" i="1"/>
  <c r="S3417" i="1"/>
  <c r="S3418" i="1"/>
  <c r="S3419" i="1"/>
  <c r="S3420" i="1"/>
  <c r="S3421" i="1"/>
  <c r="S3422" i="1"/>
  <c r="S3423" i="1"/>
  <c r="S3424" i="1"/>
  <c r="S3425" i="1"/>
  <c r="S3426" i="1"/>
  <c r="U1754" i="1" s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U2570" i="1" s="1"/>
  <c r="S3443" i="1"/>
  <c r="S3444" i="1"/>
  <c r="S3445" i="1"/>
  <c r="S3446" i="1"/>
  <c r="S3447" i="1"/>
  <c r="S3448" i="1"/>
  <c r="S3449" i="1"/>
  <c r="S3450" i="1"/>
  <c r="S3451" i="1"/>
  <c r="U2243" i="1" s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U519" i="1" s="1"/>
  <c r="S3464" i="1"/>
  <c r="S3465" i="1"/>
  <c r="S3466" i="1"/>
  <c r="S3467" i="1"/>
  <c r="S3468" i="1"/>
  <c r="U3228" i="1" s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U1882" i="1" s="1"/>
  <c r="S3499" i="1"/>
  <c r="S3500" i="1"/>
  <c r="S3501" i="1"/>
  <c r="S3502" i="1"/>
  <c r="U3230" i="1" s="1"/>
  <c r="S3503" i="1"/>
  <c r="S3504" i="1"/>
  <c r="S3505" i="1"/>
  <c r="S3506" i="1"/>
  <c r="S3507" i="1"/>
  <c r="S3508" i="1"/>
  <c r="S3509" i="1"/>
  <c r="S3510" i="1"/>
  <c r="S3511" i="1"/>
  <c r="U31" i="1" s="1"/>
  <c r="S3512" i="1"/>
  <c r="S3513" i="1"/>
  <c r="S3514" i="1"/>
  <c r="U688" i="1" s="1"/>
  <c r="S3515" i="1"/>
  <c r="U1667" i="1" s="1"/>
  <c r="S3516" i="1"/>
  <c r="S3517" i="1"/>
  <c r="S3518" i="1"/>
  <c r="U3062" i="1" s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U3143" i="1" s="1"/>
  <c r="S3536" i="1"/>
  <c r="S3537" i="1"/>
  <c r="S3538" i="1"/>
  <c r="U961" i="1" s="1"/>
  <c r="S3539" i="1"/>
  <c r="S3540" i="1"/>
  <c r="S3541" i="1"/>
  <c r="S3542" i="1"/>
  <c r="S3543" i="1"/>
  <c r="U463" i="1" s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U690" i="1" s="1"/>
  <c r="S3563" i="1"/>
  <c r="S3564" i="1"/>
  <c r="S3565" i="1"/>
  <c r="S3566" i="1"/>
  <c r="U2854" i="1" s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U3553" i="1" s="1"/>
  <c r="S3587" i="1"/>
  <c r="S3588" i="1"/>
  <c r="S3589" i="1"/>
  <c r="S3590" i="1"/>
  <c r="S3591" i="1"/>
  <c r="S3592" i="1"/>
  <c r="U2416" i="1" s="1"/>
  <c r="S3593" i="1"/>
  <c r="S3594" i="1"/>
  <c r="S3595" i="1"/>
  <c r="S3596" i="1"/>
  <c r="S3597" i="1"/>
  <c r="S3598" i="1"/>
  <c r="S3599" i="1"/>
  <c r="U3231" i="1" s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U773" i="1" s="1"/>
  <c r="S3622" i="1"/>
  <c r="S3623" i="1"/>
  <c r="U1887" i="1" s="1"/>
  <c r="S3624" i="1"/>
  <c r="S3625" i="1"/>
  <c r="S3626" i="1"/>
  <c r="S3627" i="1"/>
  <c r="S3628" i="1"/>
  <c r="S3629" i="1"/>
  <c r="S3630" i="1"/>
  <c r="U2142" i="1" s="1"/>
  <c r="S3631" i="1"/>
  <c r="S3632" i="1"/>
  <c r="S3633" i="1"/>
  <c r="S3634" i="1"/>
  <c r="U224" i="1" s="1"/>
  <c r="S3635" i="1"/>
  <c r="S3636" i="1"/>
  <c r="U2948" i="1" s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233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U469" i="1" s="1"/>
  <c r="S3670" i="1"/>
  <c r="S3671" i="1"/>
  <c r="S3672" i="1"/>
  <c r="S3673" i="1"/>
  <c r="S3674" i="1"/>
  <c r="S3675" i="1"/>
  <c r="S3676" i="1"/>
  <c r="S3677" i="1"/>
  <c r="S3678" i="1"/>
  <c r="S3679" i="1"/>
  <c r="U1127" i="1" s="1"/>
  <c r="S3680" i="1"/>
  <c r="S3681" i="1"/>
  <c r="S3682" i="1"/>
  <c r="S3683" i="1"/>
  <c r="U59" i="1" s="1"/>
  <c r="S3684" i="1"/>
  <c r="S3685" i="1"/>
  <c r="S3686" i="1"/>
  <c r="U966" i="1" s="1"/>
  <c r="S3687" i="1"/>
  <c r="S3688" i="1"/>
  <c r="S3689" i="1"/>
  <c r="U225" i="1" s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U967" i="1" s="1"/>
  <c r="S3704" i="1"/>
  <c r="S3705" i="1"/>
  <c r="S3706" i="1"/>
  <c r="S3707" i="1"/>
  <c r="S3708" i="1"/>
  <c r="S3709" i="1"/>
  <c r="U1893" i="1" s="1"/>
  <c r="S3710" i="1"/>
  <c r="S3711" i="1"/>
  <c r="U1223" i="1" s="1"/>
  <c r="S3712" i="1"/>
  <c r="S3713" i="1"/>
  <c r="S3714" i="1"/>
  <c r="U968" i="1" s="1"/>
  <c r="S3715" i="1"/>
  <c r="S3716" i="1"/>
  <c r="S3717" i="1"/>
  <c r="S3718" i="1"/>
  <c r="S3719" i="1"/>
  <c r="S3720" i="1"/>
  <c r="S3721" i="1"/>
  <c r="U2145" i="1" s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U1482" i="1" s="1"/>
  <c r="S3739" i="1"/>
  <c r="U3147" i="1" s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U1128" i="1" s="1"/>
  <c r="S3761" i="1"/>
  <c r="S3762" i="1"/>
  <c r="S3763" i="1"/>
  <c r="S3764" i="1"/>
  <c r="S3765" i="1"/>
  <c r="U149" i="1" s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U970" i="1" s="1"/>
  <c r="S3795" i="1"/>
  <c r="S3796" i="1"/>
  <c r="U1484" i="1" s="1"/>
  <c r="S3797" i="1"/>
  <c r="S3798" i="1"/>
  <c r="S3799" i="1"/>
  <c r="U1767" i="1" s="1"/>
  <c r="S3800" i="1"/>
  <c r="S3801" i="1"/>
  <c r="S3802" i="1"/>
  <c r="S3803" i="1"/>
  <c r="S3804" i="1"/>
  <c r="S3805" i="1"/>
  <c r="U3237" i="1" s="1"/>
  <c r="S3806" i="1"/>
  <c r="S3807" i="1"/>
  <c r="S3808" i="1"/>
  <c r="S3809" i="1"/>
  <c r="S3810" i="1"/>
  <c r="S3811" i="1"/>
  <c r="S3812" i="1"/>
  <c r="S3813" i="1"/>
  <c r="S3814" i="1"/>
  <c r="S3815" i="1"/>
  <c r="S3816" i="1"/>
  <c r="U472" i="1" s="1"/>
  <c r="S3817" i="1"/>
  <c r="U473" i="1" s="1"/>
  <c r="S3818" i="1"/>
  <c r="U2298" i="1" s="1"/>
  <c r="S3819" i="1"/>
  <c r="S3820" i="1"/>
  <c r="S3821" i="1"/>
  <c r="U3149" i="1" s="1"/>
  <c r="S3822" i="1"/>
  <c r="S3823" i="1"/>
  <c r="S3824" i="1"/>
  <c r="S3825" i="1"/>
  <c r="S3826" i="1"/>
  <c r="S3827" i="1"/>
  <c r="U475" i="1" s="1"/>
  <c r="S3828" i="1"/>
  <c r="S3829" i="1"/>
  <c r="U693" i="1" s="1"/>
  <c r="S3830" i="1"/>
  <c r="S3831" i="1"/>
  <c r="S3832" i="1"/>
  <c r="S3833" i="1"/>
  <c r="S3834" i="1"/>
  <c r="S3835" i="1"/>
  <c r="S3836" i="1"/>
  <c r="S3837" i="1"/>
  <c r="S3838" i="1"/>
  <c r="S3839" i="1"/>
  <c r="U2151" i="1" s="1"/>
  <c r="S3840" i="1"/>
  <c r="S3841" i="1"/>
  <c r="S3842" i="1"/>
  <c r="S3843" i="1"/>
  <c r="S3844" i="1"/>
  <c r="S3845" i="1"/>
  <c r="S3846" i="1"/>
  <c r="S3847" i="1"/>
  <c r="S3848" i="1"/>
  <c r="S3849" i="1"/>
  <c r="S3850" i="1"/>
  <c r="U1770" i="1" s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U1550" i="1" s="1"/>
  <c r="S3879" i="1"/>
  <c r="S3880" i="1"/>
  <c r="S3881" i="1"/>
  <c r="S3882" i="1"/>
  <c r="U632" i="1" s="1"/>
  <c r="S3883" i="1"/>
  <c r="U2979" i="1" s="1"/>
  <c r="S3884" i="1"/>
  <c r="S3885" i="1"/>
  <c r="S3886" i="1"/>
  <c r="S3887" i="1"/>
  <c r="S3888" i="1"/>
  <c r="S3889" i="1"/>
  <c r="S3890" i="1"/>
  <c r="S3891" i="1"/>
  <c r="U1411" i="1" s="1"/>
  <c r="S3892" i="1"/>
  <c r="S3893" i="1"/>
  <c r="U973" i="1" s="1"/>
  <c r="S3894" i="1"/>
  <c r="S3895" i="1"/>
  <c r="S3896" i="1"/>
  <c r="S3897" i="1"/>
  <c r="S3898" i="1"/>
  <c r="U633" i="1" s="1"/>
  <c r="S3899" i="1"/>
  <c r="S3900" i="1"/>
  <c r="S3901" i="1"/>
  <c r="S3902" i="1"/>
  <c r="U1494" i="1" s="1"/>
  <c r="S3903" i="1"/>
  <c r="S3904" i="1"/>
  <c r="S3905" i="1"/>
  <c r="S3906" i="1"/>
  <c r="S3907" i="1"/>
  <c r="S3908" i="1"/>
  <c r="S3909" i="1"/>
  <c r="S3910" i="1"/>
  <c r="S3911" i="1"/>
  <c r="S3912" i="1"/>
  <c r="U1496" i="1" s="1"/>
  <c r="S3913" i="1"/>
  <c r="S3914" i="1"/>
  <c r="U480" i="1" s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U2062" i="1" s="1"/>
  <c r="S3927" i="1"/>
  <c r="S3928" i="1"/>
  <c r="S3929" i="1"/>
  <c r="S3930" i="1"/>
  <c r="U1777" i="1" s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U1497" i="1" s="1"/>
  <c r="S3947" i="1"/>
  <c r="S3948" i="1"/>
  <c r="S3949" i="1"/>
  <c r="S3950" i="1"/>
  <c r="S3951" i="1"/>
  <c r="S3952" i="1"/>
  <c r="S3953" i="1"/>
  <c r="S3954" i="1"/>
  <c r="U698" i="1" s="1"/>
  <c r="S3955" i="1"/>
  <c r="S3956" i="1"/>
  <c r="S3957" i="1"/>
  <c r="S3958" i="1"/>
  <c r="S3959" i="1"/>
  <c r="S3960" i="1"/>
  <c r="S3961" i="1"/>
  <c r="S3962" i="1"/>
  <c r="S3963" i="1"/>
  <c r="U3067" i="1" s="1"/>
  <c r="S3964" i="1"/>
  <c r="S3965" i="1"/>
  <c r="S3966" i="1"/>
  <c r="S3967" i="1"/>
  <c r="S3968" i="1"/>
  <c r="S3969" i="1"/>
  <c r="S3970" i="1"/>
  <c r="S3971" i="1"/>
  <c r="S3972" i="1"/>
  <c r="S3973" i="1"/>
  <c r="S3974" i="1"/>
  <c r="U2798" i="1" s="1"/>
  <c r="S3975" i="1"/>
  <c r="S3976" i="1"/>
  <c r="S3977" i="1"/>
  <c r="U1905" i="1" s="1"/>
  <c r="S3978" i="1"/>
  <c r="S3979" i="1"/>
  <c r="S3980" i="1"/>
  <c r="S3981" i="1"/>
  <c r="S3982" i="1"/>
  <c r="S3983" i="1"/>
  <c r="S3984" i="1"/>
  <c r="S3985" i="1"/>
  <c r="U3537" i="1" s="1"/>
  <c r="S3986" i="1"/>
  <c r="S3987" i="1"/>
  <c r="S3988" i="1"/>
  <c r="S3989" i="1"/>
  <c r="S3990" i="1"/>
  <c r="U1782" i="1" s="1"/>
  <c r="S3991" i="1"/>
  <c r="S3992" i="1"/>
  <c r="S3993" i="1"/>
  <c r="S3994" i="1"/>
  <c r="S3995" i="1"/>
  <c r="S3996" i="1"/>
  <c r="S3997" i="1"/>
  <c r="S3998" i="1"/>
  <c r="S3999" i="1"/>
  <c r="S4000" i="1"/>
  <c r="S4001" i="1"/>
  <c r="U897" i="1" s="1"/>
  <c r="S4002" i="1"/>
  <c r="S4003" i="1"/>
  <c r="S4004" i="1"/>
  <c r="S4005" i="1"/>
  <c r="S4006" i="1"/>
  <c r="S4007" i="1"/>
  <c r="S4008" i="1"/>
  <c r="S4009" i="1"/>
  <c r="S4010" i="1"/>
  <c r="U977" i="1" s="1"/>
  <c r="S4011" i="1"/>
  <c r="S4012" i="1"/>
  <c r="S4013" i="1"/>
  <c r="S4014" i="1"/>
  <c r="S4015" i="1"/>
  <c r="S4016" i="1"/>
  <c r="S4017" i="1"/>
  <c r="S4018" i="1"/>
  <c r="S4019" i="1"/>
  <c r="S4020" i="1"/>
  <c r="U1908" i="1" s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U3841" i="1" s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U979" i="1" s="1"/>
  <c r="S4060" i="1"/>
  <c r="S4061" i="1"/>
  <c r="S4062" i="1"/>
  <c r="S4063" i="1"/>
  <c r="U2687" i="1" s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U3156" i="1" s="1"/>
  <c r="S4077" i="1"/>
  <c r="S4078" i="1"/>
  <c r="S4079" i="1"/>
  <c r="S4080" i="1"/>
  <c r="U784" i="1" s="1"/>
  <c r="S4081" i="1"/>
  <c r="U1913" i="1" s="1"/>
  <c r="S4082" i="1"/>
  <c r="U3241" i="1" s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U785" i="1" s="1"/>
  <c r="S4107" i="1"/>
  <c r="S4108" i="1"/>
  <c r="U2628" i="1" s="1"/>
  <c r="S4109" i="1"/>
  <c r="S4110" i="1"/>
  <c r="U2" i="1" s="1"/>
  <c r="S4111" i="1"/>
  <c r="S4112" i="1"/>
  <c r="S4113" i="1"/>
  <c r="S4114" i="1"/>
  <c r="S4115" i="1"/>
  <c r="S4116" i="1"/>
  <c r="S4117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10" i="23" l="1"/>
  <c r="F12" i="23" s="1"/>
  <c r="G10" i="23"/>
  <c r="G12" i="23" s="1"/>
  <c r="U3135" i="1"/>
  <c r="U19" i="1"/>
  <c r="U891" i="1"/>
  <c r="U155" i="1"/>
  <c r="U387" i="1"/>
  <c r="U1708" i="1"/>
  <c r="U34" i="1"/>
  <c r="U2443" i="1"/>
  <c r="U3379" i="1"/>
  <c r="U3475" i="1"/>
  <c r="U1075" i="1"/>
  <c r="U3131" i="1"/>
  <c r="U521" i="1"/>
  <c r="U969" i="1"/>
  <c r="U49" i="1"/>
  <c r="U769" i="1"/>
  <c r="U545" i="1"/>
  <c r="U441" i="1"/>
  <c r="U2155" i="1"/>
  <c r="U2795" i="1"/>
  <c r="U2299" i="1"/>
  <c r="U3235" i="1"/>
  <c r="U2387" i="1"/>
  <c r="U3835" i="1"/>
  <c r="U3555" i="1"/>
  <c r="U1883" i="1"/>
  <c r="U2139" i="1"/>
  <c r="U1875" i="1"/>
  <c r="U1363" i="1"/>
  <c r="U2227" i="1"/>
  <c r="U1963" i="1"/>
  <c r="U2115" i="1"/>
  <c r="U2915" i="1"/>
  <c r="U1947" i="1"/>
  <c r="U2739" i="1"/>
  <c r="U1843" i="1"/>
  <c r="U2027" i="1"/>
  <c r="U2107" i="1"/>
  <c r="U2827" i="1"/>
  <c r="U2691" i="1"/>
  <c r="U2467" i="1"/>
  <c r="U2203" i="1"/>
  <c r="U1275" i="1"/>
  <c r="U931" i="1"/>
  <c r="U819" i="1"/>
  <c r="U1827" i="1"/>
  <c r="U323" i="1"/>
  <c r="U2003" i="1"/>
  <c r="U2395" i="1"/>
  <c r="U995" i="1"/>
  <c r="U1123" i="1"/>
  <c r="U227" i="1"/>
  <c r="U1147" i="1"/>
  <c r="U211" i="1"/>
  <c r="U3273" i="1"/>
  <c r="U625" i="1"/>
  <c r="U73" i="1"/>
  <c r="U3755" i="1"/>
  <c r="U2811" i="1"/>
  <c r="U3171" i="1"/>
  <c r="U3267" i="1"/>
  <c r="U2347" i="1"/>
  <c r="U2403" i="1"/>
  <c r="U2707" i="1"/>
  <c r="U2483" i="1"/>
  <c r="U3539" i="1"/>
  <c r="U1931" i="1"/>
  <c r="U2059" i="1"/>
  <c r="U779" i="1"/>
  <c r="U1771" i="1"/>
  <c r="U2147" i="1"/>
  <c r="U2419" i="1"/>
  <c r="U3363" i="1"/>
  <c r="U963" i="1"/>
  <c r="U291" i="1"/>
  <c r="U51" i="1"/>
  <c r="U2939" i="1"/>
  <c r="U771" i="1"/>
  <c r="U3531" i="1"/>
  <c r="U2571" i="1"/>
  <c r="U11" i="1"/>
  <c r="U3651" i="1"/>
  <c r="U3299" i="1"/>
  <c r="U3827" i="1"/>
  <c r="U2675" i="1"/>
  <c r="U3819" i="1"/>
  <c r="U2563" i="1"/>
  <c r="U3619" i="1"/>
  <c r="U755" i="1"/>
  <c r="U947" i="1"/>
  <c r="U75" i="1"/>
  <c r="U2611" i="1"/>
  <c r="U1243" i="1"/>
  <c r="U3123" i="1"/>
  <c r="U867" i="1"/>
  <c r="U1851" i="1"/>
  <c r="U3315" i="1"/>
  <c r="U3611" i="1"/>
  <c r="U1731" i="1"/>
  <c r="U667" i="1"/>
  <c r="U427" i="1"/>
  <c r="U2547" i="1"/>
  <c r="U811" i="1"/>
  <c r="U3747" i="1"/>
  <c r="U339" i="1"/>
  <c r="U2659" i="1"/>
  <c r="U2435" i="1"/>
  <c r="U275" i="1"/>
  <c r="U1011" i="1"/>
  <c r="U3779" i="1"/>
  <c r="U1523" i="1"/>
  <c r="U1643" i="1"/>
  <c r="U3355" i="1"/>
  <c r="U2539" i="1"/>
  <c r="U3907" i="1"/>
  <c r="U2771" i="1"/>
  <c r="U2491" i="1"/>
  <c r="U1635" i="1"/>
  <c r="U2267" i="1"/>
  <c r="U3459" i="1"/>
  <c r="U2731" i="1"/>
  <c r="U2363" i="1"/>
  <c r="U1099" i="1"/>
  <c r="U2531" i="1"/>
  <c r="U907" i="1"/>
  <c r="U715" i="1"/>
  <c r="U571" i="1"/>
  <c r="U1611" i="1"/>
  <c r="U35" i="1"/>
  <c r="U171" i="1"/>
  <c r="U803" i="1"/>
  <c r="U1115" i="1"/>
  <c r="U267" i="1"/>
  <c r="U3203" i="1"/>
  <c r="U3899" i="1"/>
  <c r="U4011" i="1"/>
  <c r="U377" i="1"/>
  <c r="U3643" i="1"/>
  <c r="U2987" i="1"/>
  <c r="U899" i="1"/>
  <c r="U3" i="1"/>
  <c r="U3058" i="1"/>
  <c r="U2554" i="1"/>
  <c r="U3064" i="1"/>
  <c r="U2480" i="1"/>
  <c r="U2336" i="1"/>
  <c r="U1576" i="1"/>
  <c r="U1888" i="1"/>
  <c r="U2248" i="1"/>
  <c r="U2848" i="1"/>
  <c r="U1880" i="1"/>
  <c r="U2936" i="1"/>
  <c r="U3384" i="1"/>
  <c r="U3272" i="1"/>
  <c r="U3824" i="1"/>
  <c r="U1144" i="1"/>
  <c r="U3217" i="1"/>
  <c r="U3441" i="1"/>
  <c r="U1864" i="1"/>
  <c r="U616" i="1"/>
  <c r="U1744" i="1"/>
  <c r="U3361" i="1"/>
  <c r="U2120" i="1"/>
  <c r="U3913" i="1"/>
  <c r="U4057" i="1"/>
  <c r="U3601" i="1"/>
  <c r="U3633" i="1"/>
  <c r="U1848" i="1"/>
  <c r="U3001" i="1"/>
  <c r="U3113" i="1"/>
  <c r="U3112" i="1"/>
  <c r="U3520" i="1"/>
  <c r="U3608" i="1"/>
  <c r="U4065" i="1"/>
  <c r="U3857" i="1"/>
  <c r="U2825" i="1"/>
  <c r="U2721" i="1"/>
  <c r="U2760" i="1"/>
  <c r="U1528" i="1"/>
  <c r="U2432" i="1"/>
  <c r="U2104" i="1"/>
  <c r="U2776" i="1"/>
  <c r="U3849" i="1"/>
  <c r="U3848" i="1"/>
  <c r="U4072" i="1"/>
  <c r="U808" i="1"/>
  <c r="U4040" i="1"/>
  <c r="U3104" i="1"/>
  <c r="U2096" i="1"/>
  <c r="U2969" i="1"/>
  <c r="U3249" i="1"/>
  <c r="U3185" i="1"/>
  <c r="U3665" i="1"/>
  <c r="U584" i="1"/>
  <c r="U3880" i="1"/>
  <c r="U3248" i="1"/>
  <c r="U2425" i="1"/>
  <c r="U1344" i="1"/>
  <c r="U2769" i="1"/>
  <c r="U3480" i="1"/>
  <c r="U1984" i="1"/>
  <c r="U1264" i="1"/>
  <c r="U3713" i="1"/>
  <c r="U3697" i="1"/>
  <c r="U3769" i="1"/>
  <c r="U2080" i="1"/>
  <c r="U3761" i="1"/>
  <c r="U2353" i="1"/>
  <c r="U2352" i="1"/>
  <c r="U1112" i="1"/>
  <c r="U2360" i="1"/>
  <c r="U1969" i="1"/>
  <c r="U4049" i="1"/>
  <c r="U1968" i="1"/>
  <c r="U2457" i="1"/>
  <c r="U824" i="1"/>
  <c r="U1504" i="1"/>
  <c r="U527" i="1"/>
  <c r="U2584" i="1"/>
  <c r="U3073" i="1"/>
  <c r="U1783" i="1"/>
  <c r="U3536" i="1"/>
  <c r="U1552" i="1"/>
  <c r="U631" i="1"/>
  <c r="U1079" i="1"/>
  <c r="U2624" i="1"/>
  <c r="U1897" i="1"/>
  <c r="U1896" i="1"/>
  <c r="U2937" i="1"/>
  <c r="U2233" i="1"/>
  <c r="U2224" i="1"/>
  <c r="U671" i="1"/>
  <c r="U160" i="1"/>
  <c r="U1649" i="1"/>
  <c r="U71" i="1"/>
  <c r="U1152" i="1"/>
  <c r="U728" i="1"/>
  <c r="U600" i="1"/>
  <c r="U639" i="1"/>
  <c r="U400" i="1"/>
  <c r="U80" i="1"/>
  <c r="U2057" i="1"/>
  <c r="U4056" i="1"/>
  <c r="U56" i="1"/>
  <c r="U1039" i="1"/>
  <c r="U3528" i="1"/>
  <c r="U3216" i="1"/>
  <c r="U2312" i="1"/>
  <c r="U680" i="1"/>
  <c r="U1320" i="1"/>
  <c r="U2552" i="1"/>
  <c r="U144" i="1"/>
  <c r="U1448" i="1"/>
  <c r="U263" i="1"/>
  <c r="U1832" i="1"/>
  <c r="U1944" i="1"/>
  <c r="U136" i="1"/>
  <c r="U1312" i="1"/>
  <c r="U920" i="1"/>
  <c r="U2800" i="1"/>
  <c r="U3074" i="1"/>
  <c r="U2065" i="1"/>
  <c r="U1911" i="1"/>
  <c r="U191" i="1"/>
  <c r="U3560" i="1"/>
  <c r="U2417" i="1"/>
  <c r="U2944" i="1"/>
  <c r="U1160" i="1"/>
  <c r="U2128" i="1"/>
  <c r="U1865" i="1"/>
  <c r="U3376" i="1"/>
  <c r="U751" i="1"/>
  <c r="U864" i="1"/>
  <c r="U1840" i="1"/>
  <c r="U1608" i="1"/>
  <c r="U247" i="1"/>
  <c r="U504" i="1"/>
  <c r="U3258" i="1"/>
  <c r="U1914" i="1"/>
  <c r="U3842" i="1"/>
  <c r="U2257" i="1"/>
  <c r="U2154" i="1"/>
  <c r="U2064" i="1"/>
  <c r="U3154" i="1"/>
  <c r="U976" i="1"/>
  <c r="U1553" i="1"/>
  <c r="U1415" i="1"/>
  <c r="U1778" i="1"/>
  <c r="U697" i="1"/>
  <c r="U1672" i="1"/>
  <c r="U1545" i="1"/>
  <c r="U2952" i="1"/>
  <c r="U1480" i="1"/>
  <c r="U776" i="1"/>
  <c r="U1761" i="1"/>
  <c r="U1042" i="1"/>
  <c r="U687" i="1"/>
  <c r="U240" i="1"/>
  <c r="U1753" i="1"/>
  <c r="U889" i="1"/>
  <c r="U2137" i="1"/>
  <c r="U623" i="1"/>
  <c r="U1057" i="1"/>
  <c r="U2560" i="1"/>
  <c r="U3728" i="1"/>
  <c r="U2049" i="1"/>
  <c r="U1031" i="1"/>
  <c r="U1295" i="1"/>
  <c r="U385" i="1"/>
  <c r="U233" i="1"/>
  <c r="U1337" i="1"/>
  <c r="U2112" i="1"/>
  <c r="U512" i="1"/>
  <c r="U1104" i="1"/>
  <c r="U3584" i="1"/>
  <c r="U1617" i="1"/>
  <c r="U319" i="1"/>
  <c r="U840" i="1"/>
  <c r="U2000" i="1"/>
  <c r="U3096" i="1"/>
  <c r="U2537" i="1"/>
  <c r="U1072" i="1"/>
  <c r="U1801" i="1"/>
  <c r="U1369" i="1"/>
  <c r="U1097" i="1"/>
  <c r="U303" i="1"/>
  <c r="U2745" i="1"/>
  <c r="U15" i="1"/>
  <c r="U825" i="1"/>
  <c r="U1041" i="1"/>
  <c r="U3792" i="1"/>
  <c r="U768" i="1"/>
  <c r="U289" i="1"/>
  <c r="U458" i="1"/>
  <c r="U880" i="1"/>
  <c r="U3648" i="1"/>
  <c r="U871" i="1"/>
  <c r="U1064" i="1"/>
  <c r="U3360" i="1"/>
  <c r="U1056" i="1"/>
  <c r="U664" i="1"/>
  <c r="U1712" i="1"/>
  <c r="U2025" i="1"/>
  <c r="U2401" i="1"/>
  <c r="U3616" i="1"/>
  <c r="U1449" i="1"/>
  <c r="U657" i="1"/>
  <c r="U2201" i="1"/>
  <c r="U48" i="1"/>
  <c r="U1336" i="1"/>
  <c r="U3745" i="1"/>
  <c r="U3392" i="1"/>
  <c r="U1592" i="1"/>
  <c r="U929" i="1"/>
  <c r="U729" i="1"/>
  <c r="U23" i="1"/>
  <c r="U16" i="1"/>
  <c r="U3352" i="1"/>
  <c r="U3512" i="1"/>
  <c r="U2489" i="1"/>
  <c r="U360" i="1"/>
  <c r="U3169" i="1"/>
  <c r="U313" i="1"/>
  <c r="U8" i="1"/>
  <c r="U1257" i="1"/>
  <c r="U489" i="1"/>
  <c r="U3240" i="1"/>
  <c r="U1673" i="1"/>
  <c r="U2865" i="1"/>
  <c r="U1776" i="1"/>
  <c r="U2625" i="1"/>
  <c r="U2680" i="1"/>
  <c r="U3281" i="1"/>
  <c r="U1489" i="1"/>
  <c r="U97" i="1"/>
  <c r="U3448" i="1"/>
  <c r="U777" i="1"/>
  <c r="U57" i="1"/>
  <c r="U2249" i="1"/>
  <c r="U3144" i="1"/>
  <c r="U3793" i="1"/>
  <c r="U520" i="1"/>
  <c r="U3385" i="1"/>
  <c r="U2384" i="1"/>
  <c r="U1472" i="1"/>
  <c r="U3256" i="1"/>
  <c r="U3129" i="1"/>
  <c r="U3056" i="1"/>
  <c r="U3297" i="1"/>
  <c r="U3417" i="1"/>
  <c r="U2785" i="1"/>
  <c r="U232" i="1"/>
  <c r="U145" i="1"/>
  <c r="U936" i="1"/>
  <c r="U25" i="1"/>
  <c r="U1009" i="1"/>
  <c r="U1546" i="1"/>
  <c r="U153" i="1"/>
  <c r="U2481" i="1"/>
  <c r="U2314" i="1"/>
  <c r="U1889" i="1"/>
  <c r="U3145" i="1"/>
  <c r="U1474" i="1"/>
  <c r="U3977" i="1"/>
  <c r="U2240" i="1"/>
  <c r="U760" i="1"/>
  <c r="U3953" i="1"/>
  <c r="U544" i="1"/>
  <c r="U2232" i="1"/>
  <c r="U207" i="1"/>
  <c r="U1032" i="1"/>
  <c r="U753" i="1"/>
  <c r="U2609" i="1"/>
  <c r="U672" i="1"/>
  <c r="U3521" i="1"/>
  <c r="U1137" i="1"/>
  <c r="U248" i="1"/>
  <c r="U511" i="1"/>
  <c r="U1121" i="1"/>
  <c r="U656" i="1"/>
  <c r="U3688" i="1"/>
  <c r="U337" i="1"/>
  <c r="U2337" i="1"/>
  <c r="U3896" i="1"/>
  <c r="U257" i="1"/>
  <c r="U1697" i="1"/>
  <c r="U2449" i="1"/>
  <c r="U928" i="1"/>
  <c r="U1521" i="1"/>
  <c r="U655" i="1"/>
  <c r="U736" i="1"/>
  <c r="U537" i="1"/>
  <c r="U4000" i="1"/>
  <c r="U335" i="1"/>
  <c r="U320" i="1"/>
  <c r="U3744" i="1"/>
  <c r="U1385" i="1"/>
  <c r="U2288" i="1"/>
  <c r="U848" i="1"/>
  <c r="U3929" i="1"/>
  <c r="U2816" i="1"/>
  <c r="U1825" i="1"/>
  <c r="U2185" i="1"/>
  <c r="U329" i="1"/>
  <c r="U2176" i="1"/>
  <c r="U105" i="1"/>
  <c r="U585" i="1"/>
  <c r="U199" i="1"/>
  <c r="U33" i="1"/>
  <c r="U641" i="1"/>
  <c r="U345" i="1"/>
  <c r="U1416" i="1"/>
  <c r="U896" i="1"/>
  <c r="U2153" i="1"/>
  <c r="U481" i="1"/>
  <c r="U3280" i="1"/>
  <c r="U2056" i="1"/>
  <c r="U2385" i="1"/>
  <c r="U2857" i="1"/>
  <c r="U2856" i="1"/>
  <c r="U3232" i="1"/>
  <c r="U689" i="1"/>
  <c r="U2849" i="1"/>
  <c r="U1881" i="1"/>
  <c r="U1400" i="1"/>
  <c r="U392" i="1"/>
  <c r="U2281" i="1"/>
  <c r="U3137" i="1"/>
  <c r="U288" i="1"/>
  <c r="U2048" i="1"/>
  <c r="U3377" i="1"/>
  <c r="U944" i="1"/>
  <c r="U1321" i="1"/>
  <c r="U1240" i="1"/>
  <c r="U1729" i="1"/>
  <c r="U665" i="1"/>
  <c r="U3049" i="1"/>
  <c r="U2689" i="1"/>
  <c r="U176" i="1"/>
  <c r="U1153" i="1"/>
  <c r="U137" i="1"/>
  <c r="U1644" i="1"/>
  <c r="U953" i="1"/>
  <c r="U881" i="1"/>
  <c r="U1241" i="1"/>
  <c r="U620" i="1"/>
  <c r="U1089" i="1"/>
  <c r="U1929" i="1"/>
  <c r="U681" i="1"/>
  <c r="U873" i="1"/>
  <c r="U1025" i="1"/>
  <c r="U265" i="1"/>
  <c r="U185" i="1"/>
  <c r="U1101" i="1"/>
  <c r="U1004" i="1"/>
  <c r="U981" i="1"/>
  <c r="U2157" i="1"/>
  <c r="U898" i="1"/>
  <c r="U3538" i="1"/>
  <c r="U482" i="1"/>
  <c r="U525" i="1"/>
  <c r="U1490" i="1"/>
  <c r="U522" i="1"/>
  <c r="U1901" i="1"/>
  <c r="U2253" i="1"/>
  <c r="U2141" i="1"/>
  <c r="U1885" i="1"/>
  <c r="U461" i="1"/>
  <c r="U2413" i="1"/>
  <c r="U3061" i="1"/>
  <c r="U517" i="1"/>
  <c r="U3825" i="1"/>
  <c r="U1965" i="1"/>
  <c r="U1157" i="1"/>
  <c r="U3817" i="1"/>
  <c r="U949" i="1"/>
  <c r="U3921" i="1"/>
  <c r="U4105" i="1"/>
  <c r="U3912" i="1"/>
  <c r="U2921" i="1"/>
  <c r="U2441" i="1"/>
  <c r="U2273" i="1"/>
  <c r="U3209" i="1"/>
  <c r="U3296" i="1"/>
  <c r="U3401" i="1"/>
  <c r="U3609" i="1"/>
  <c r="U1713" i="1"/>
  <c r="U3937" i="1"/>
  <c r="U4032" i="1"/>
  <c r="U2737" i="1"/>
  <c r="U3393" i="1"/>
  <c r="U2513" i="1"/>
  <c r="U2736" i="1"/>
  <c r="U2465" i="1"/>
  <c r="U4073" i="1"/>
  <c r="U1593" i="1"/>
  <c r="U4033" i="1"/>
  <c r="U2545" i="1"/>
  <c r="U2496" i="1"/>
  <c r="U1641" i="1"/>
  <c r="U369" i="1"/>
  <c r="U601" i="1"/>
  <c r="U3153" i="1"/>
  <c r="U3065" i="1"/>
  <c r="U2793" i="1"/>
  <c r="U2929" i="1"/>
  <c r="U3729" i="1"/>
  <c r="U3057" i="1"/>
  <c r="U2841" i="1"/>
  <c r="U1745" i="1"/>
  <c r="U1961" i="1"/>
  <c r="U1361" i="1"/>
  <c r="U1833" i="1"/>
  <c r="U1945" i="1"/>
  <c r="U1689" i="1"/>
  <c r="U2097" i="1"/>
  <c r="U817" i="1"/>
  <c r="U1105" i="1"/>
  <c r="U1513" i="1"/>
  <c r="U1377" i="1"/>
  <c r="U1817" i="1"/>
  <c r="U841" i="1"/>
  <c r="U321" i="1"/>
  <c r="U593" i="1"/>
  <c r="U1049" i="1"/>
  <c r="U561" i="1"/>
  <c r="U41" i="1"/>
  <c r="U1417" i="1"/>
  <c r="U81" i="1"/>
  <c r="U65" i="1"/>
  <c r="U457" i="1"/>
  <c r="U2063" i="1"/>
  <c r="U2303" i="1"/>
  <c r="U2951" i="1"/>
  <c r="U3903" i="1"/>
  <c r="U2855" i="1"/>
  <c r="U2791" i="1"/>
  <c r="U2975" i="1"/>
  <c r="U3527" i="1"/>
  <c r="U2047" i="1"/>
  <c r="U2471" i="1"/>
  <c r="U1927" i="1"/>
  <c r="U2039" i="1"/>
  <c r="U2783" i="1"/>
  <c r="U2031" i="1"/>
  <c r="U1727" i="1"/>
  <c r="U1319" i="1"/>
  <c r="U2271" i="1"/>
  <c r="U743" i="1"/>
  <c r="U1015" i="1"/>
  <c r="U2311" i="1"/>
  <c r="U1151" i="1"/>
  <c r="U1527" i="1"/>
  <c r="U1271" i="1"/>
  <c r="U535" i="1"/>
  <c r="U255" i="1"/>
  <c r="U367" i="1"/>
  <c r="U327" i="1"/>
  <c r="U1495" i="1"/>
  <c r="U695" i="1"/>
  <c r="U1487" i="1"/>
  <c r="U471" i="1"/>
  <c r="U895" i="1"/>
  <c r="U823" i="1"/>
  <c r="U287" i="1"/>
  <c r="U447" i="1"/>
  <c r="U1903" i="1"/>
  <c r="U1407" i="1"/>
  <c r="U1751" i="1"/>
  <c r="U401" i="1"/>
  <c r="U696" i="1"/>
  <c r="U1080" i="1"/>
  <c r="U1409" i="1"/>
  <c r="U295" i="1"/>
  <c r="U64" i="1"/>
  <c r="U152" i="1"/>
  <c r="U169" i="1"/>
  <c r="U465" i="1"/>
  <c r="U241" i="1"/>
  <c r="U2583" i="1"/>
  <c r="U2223" i="1"/>
  <c r="U2383" i="1"/>
  <c r="U1447" i="1"/>
  <c r="U2143" i="1"/>
  <c r="U2247" i="1"/>
  <c r="U1855" i="1"/>
  <c r="U2455" i="1"/>
  <c r="U1567" i="1"/>
  <c r="U2959" i="1"/>
  <c r="U1375" i="1"/>
  <c r="U991" i="1"/>
  <c r="U3561" i="1"/>
  <c r="U2577" i="1"/>
  <c r="U2864" i="1"/>
  <c r="U2576" i="1"/>
  <c r="U2681" i="1"/>
  <c r="U2133" i="1"/>
  <c r="U1461" i="1"/>
  <c r="U1653" i="1"/>
  <c r="U613" i="1"/>
  <c r="U1853" i="1"/>
  <c r="U437" i="1"/>
  <c r="U429" i="1"/>
  <c r="U109" i="1"/>
  <c r="U1453" i="1"/>
  <c r="U381" i="1"/>
  <c r="U45" i="1"/>
  <c r="U29" i="1"/>
  <c r="U3944" i="1"/>
  <c r="U3928" i="1"/>
  <c r="U1837" i="1"/>
  <c r="U1769" i="1"/>
  <c r="U1408" i="1"/>
  <c r="U1481" i="1"/>
  <c r="U2144" i="1"/>
  <c r="U2945" i="1"/>
  <c r="U1760" i="1"/>
  <c r="U1161" i="1"/>
  <c r="U464" i="1"/>
  <c r="U1401" i="1"/>
  <c r="U1040" i="1"/>
  <c r="U1248" i="1"/>
  <c r="U1752" i="1"/>
  <c r="U456" i="1"/>
  <c r="U3737" i="1"/>
  <c r="U761" i="1"/>
  <c r="U2977" i="1"/>
  <c r="U4025" i="1"/>
  <c r="U4024" i="1"/>
  <c r="U2673" i="1"/>
  <c r="U2473" i="1"/>
  <c r="U2472" i="1"/>
  <c r="U112" i="1"/>
  <c r="U448" i="1"/>
  <c r="U4041" i="1"/>
  <c r="U3649" i="1"/>
  <c r="U2217" i="1"/>
  <c r="U2216" i="1"/>
  <c r="U945" i="1"/>
  <c r="U1737" i="1"/>
  <c r="U3489" i="1"/>
  <c r="U3721" i="1"/>
  <c r="U1736" i="1"/>
  <c r="U2040" i="1"/>
  <c r="U2440" i="1"/>
  <c r="U1192" i="1"/>
  <c r="U3336" i="1"/>
  <c r="U3617" i="1"/>
  <c r="U280" i="1"/>
  <c r="U1849" i="1"/>
  <c r="U3632" i="1"/>
  <c r="U3784" i="1"/>
  <c r="U1120" i="1"/>
  <c r="U2113" i="1"/>
  <c r="U1728" i="1"/>
  <c r="U3000" i="1"/>
  <c r="U2728" i="1"/>
  <c r="U2833" i="1"/>
  <c r="U856" i="1"/>
  <c r="U1721" i="1"/>
  <c r="U937" i="1"/>
  <c r="U608" i="1"/>
  <c r="U2272" i="1"/>
  <c r="U1193" i="1"/>
  <c r="U3329" i="1"/>
  <c r="U792" i="1"/>
  <c r="U3465" i="1"/>
  <c r="U1313" i="1"/>
  <c r="U3464" i="1"/>
  <c r="U3897" i="1"/>
  <c r="U1529" i="1"/>
  <c r="U184" i="1"/>
  <c r="U4009" i="1"/>
  <c r="U809" i="1"/>
  <c r="U3289" i="1"/>
  <c r="U505" i="1"/>
  <c r="U1008" i="1"/>
  <c r="U1569" i="1"/>
  <c r="U1568" i="1"/>
  <c r="U1185" i="1"/>
  <c r="U88" i="1"/>
  <c r="U816" i="1"/>
  <c r="U913" i="1"/>
  <c r="U2521" i="1"/>
  <c r="U1368" i="1"/>
  <c r="U2321" i="1"/>
  <c r="U417" i="1"/>
  <c r="U305" i="1"/>
  <c r="U272" i="1"/>
  <c r="U352" i="1"/>
  <c r="U1561" i="1"/>
  <c r="U1505" i="1"/>
  <c r="U528" i="1"/>
  <c r="U1625" i="1"/>
  <c r="U1577" i="1"/>
  <c r="U1145" i="1"/>
  <c r="U2259" i="1"/>
  <c r="U1675" i="1"/>
  <c r="U1499" i="1"/>
  <c r="U2683" i="1"/>
  <c r="U2963" i="1"/>
  <c r="U67" i="1"/>
  <c r="U691" i="1"/>
  <c r="U1763" i="1"/>
  <c r="U2947" i="1"/>
  <c r="U1163" i="1"/>
  <c r="U1091" i="1"/>
  <c r="U3139" i="1"/>
  <c r="U763" i="1"/>
  <c r="U547" i="1"/>
  <c r="U1259" i="1"/>
  <c r="U883" i="1"/>
  <c r="U115" i="1"/>
  <c r="U1659" i="1"/>
  <c r="U683" i="1"/>
  <c r="U611" i="1"/>
  <c r="U467" i="1"/>
  <c r="U235" i="1"/>
  <c r="U43" i="1"/>
  <c r="U491" i="1"/>
  <c r="U99" i="1"/>
  <c r="U699" i="1"/>
  <c r="U395" i="1"/>
  <c r="U459" i="1"/>
  <c r="U675" i="1"/>
  <c r="U795" i="1"/>
  <c r="U435" i="1"/>
  <c r="U499" i="1"/>
  <c r="U195" i="1"/>
  <c r="U1912" i="1"/>
  <c r="U1488" i="1"/>
  <c r="U192" i="1"/>
  <c r="U40" i="1"/>
  <c r="U960" i="1"/>
  <c r="U800" i="1"/>
  <c r="U440" i="1"/>
  <c r="U72" i="1"/>
  <c r="U187" i="1"/>
  <c r="U2262" i="1"/>
  <c r="U702" i="1"/>
  <c r="U701" i="1"/>
  <c r="U2061" i="1"/>
  <c r="U1046" i="1"/>
  <c r="U1549" i="1"/>
  <c r="U2150" i="1"/>
  <c r="U1222" i="1"/>
  <c r="U1045" i="1"/>
  <c r="U1325" i="1"/>
  <c r="U3739" i="1"/>
  <c r="U78" i="1"/>
  <c r="U1469" i="1"/>
  <c r="U2843" i="1"/>
  <c r="U2123" i="1"/>
  <c r="U877" i="1"/>
  <c r="U1859" i="1"/>
  <c r="U3587" i="1"/>
  <c r="U2787" i="1"/>
  <c r="U2211" i="1"/>
  <c r="U1539" i="1"/>
  <c r="U3115" i="1"/>
  <c r="U659" i="1"/>
  <c r="U1125" i="1"/>
  <c r="U2451" i="1"/>
  <c r="U1451" i="1"/>
  <c r="U1053" i="1"/>
  <c r="U179" i="1"/>
  <c r="U3987" i="1"/>
  <c r="U2723" i="1"/>
  <c r="U165" i="1"/>
  <c r="U261" i="1"/>
  <c r="U2195" i="1"/>
  <c r="U1955" i="1"/>
  <c r="U2099" i="1"/>
  <c r="U373" i="1"/>
  <c r="U501" i="1"/>
  <c r="U533" i="1"/>
  <c r="U307" i="1"/>
  <c r="U923" i="1"/>
  <c r="U91" i="1"/>
  <c r="U123" i="1"/>
  <c r="U365" i="1"/>
  <c r="U107" i="1"/>
  <c r="U843" i="1"/>
  <c r="U363" i="1"/>
  <c r="U531" i="1"/>
  <c r="U595" i="1"/>
  <c r="U243" i="1"/>
  <c r="U827" i="1"/>
  <c r="U299" i="1"/>
  <c r="U347" i="1"/>
  <c r="U3243" i="1"/>
  <c r="U1557" i="1"/>
  <c r="U3155" i="1"/>
  <c r="U637" i="1"/>
  <c r="U2066" i="1"/>
  <c r="U1907" i="1"/>
  <c r="U2579" i="1"/>
  <c r="U2859" i="1"/>
  <c r="U474" i="1"/>
  <c r="U1899" i="1"/>
  <c r="U1483" i="1"/>
  <c r="U66" i="1"/>
  <c r="U397" i="1"/>
  <c r="U1891" i="1"/>
  <c r="U3834" i="1"/>
  <c r="U1219" i="1"/>
  <c r="U50" i="1"/>
  <c r="U3979" i="1"/>
  <c r="U4042" i="1"/>
  <c r="U629" i="1"/>
  <c r="U2239" i="1"/>
  <c r="U1874" i="1"/>
  <c r="U2235" i="1"/>
  <c r="U1397" i="1"/>
  <c r="U3706" i="1"/>
  <c r="U2051" i="1"/>
  <c r="U1323" i="1"/>
  <c r="U1058" i="1"/>
  <c r="U2279" i="1"/>
  <c r="U3971" i="1"/>
  <c r="U451" i="1"/>
  <c r="U1035" i="1"/>
  <c r="U4019" i="1"/>
  <c r="U797" i="1"/>
  <c r="U2127" i="1"/>
  <c r="U3490" i="1"/>
  <c r="U2274" i="1"/>
  <c r="U2842" i="1"/>
  <c r="U677" i="1"/>
  <c r="U2330" i="1"/>
  <c r="U3723" i="1"/>
  <c r="U3050" i="1"/>
  <c r="U1029" i="1"/>
  <c r="U2042" i="1"/>
  <c r="U1651" i="1"/>
  <c r="U821" i="1"/>
  <c r="U283" i="1"/>
  <c r="U1291" i="1"/>
  <c r="U3210" i="1"/>
  <c r="U3920" i="1"/>
  <c r="U3466" i="1"/>
  <c r="U3963" i="1"/>
  <c r="U3208" i="1"/>
  <c r="U1189" i="1"/>
  <c r="U2696" i="1"/>
  <c r="U1541" i="1"/>
  <c r="U939" i="1"/>
  <c r="U1139" i="1"/>
  <c r="U669" i="1"/>
  <c r="U2210" i="1"/>
  <c r="U2111" i="1"/>
  <c r="U3680" i="1"/>
  <c r="U2992" i="1"/>
  <c r="U1586" i="1"/>
  <c r="U1624" i="1"/>
  <c r="U746" i="1"/>
  <c r="U1456" i="1"/>
  <c r="U1455" i="1"/>
  <c r="U666" i="1"/>
  <c r="U855" i="1"/>
  <c r="U1648" i="1"/>
  <c r="U2515" i="1"/>
  <c r="U279" i="1"/>
  <c r="U3387" i="1"/>
  <c r="U1392" i="1"/>
  <c r="U2826" i="1"/>
  <c r="U4034" i="1"/>
  <c r="U3201" i="1"/>
  <c r="U1352" i="1"/>
  <c r="U4075" i="1"/>
  <c r="U1531" i="1"/>
  <c r="U421" i="1"/>
  <c r="U3689" i="1"/>
  <c r="U3416" i="1"/>
  <c r="U3200" i="1"/>
  <c r="U341" i="1"/>
  <c r="U277" i="1"/>
  <c r="U1936" i="1"/>
  <c r="U4064" i="1"/>
  <c r="U568" i="1"/>
  <c r="U810" i="1"/>
  <c r="U3585" i="1"/>
  <c r="U1237" i="1"/>
  <c r="U741" i="1"/>
  <c r="U507" i="1"/>
  <c r="U1272" i="1"/>
  <c r="U24" i="1"/>
  <c r="U3578" i="1"/>
  <c r="U2018" i="1"/>
  <c r="U2656" i="1"/>
  <c r="U231" i="1"/>
  <c r="U1351" i="1"/>
  <c r="U506" i="1"/>
  <c r="U3984" i="1"/>
  <c r="U4008" i="1"/>
  <c r="U3704" i="1"/>
  <c r="U379" i="1"/>
  <c r="U930" i="1"/>
  <c r="U1695" i="1"/>
  <c r="U2602" i="1"/>
  <c r="U2905" i="1"/>
  <c r="U1691" i="1"/>
  <c r="U3569" i="1"/>
  <c r="U4058" i="1"/>
  <c r="U3106" i="1"/>
  <c r="U2971" i="1"/>
  <c r="U69" i="1"/>
  <c r="U1283" i="1"/>
  <c r="U2282" i="1"/>
  <c r="U3395" i="1"/>
  <c r="U2523" i="1"/>
  <c r="U1601" i="1"/>
  <c r="U3483" i="1"/>
  <c r="U651" i="1"/>
  <c r="U1640" i="1"/>
  <c r="U2304" i="1"/>
  <c r="U2152" i="1"/>
  <c r="U1544" i="1"/>
  <c r="U1256" i="1"/>
  <c r="U1088" i="1"/>
  <c r="U1464" i="1"/>
  <c r="U1928" i="1"/>
  <c r="U1656" i="1"/>
  <c r="U1856" i="1"/>
  <c r="U1136" i="1"/>
  <c r="U744" i="1"/>
  <c r="U424" i="1"/>
  <c r="U104" i="1"/>
  <c r="U3042" i="1"/>
  <c r="U2818" i="1"/>
  <c r="U603" i="1"/>
  <c r="U130" i="1"/>
  <c r="U127" i="1"/>
  <c r="U2817" i="1"/>
  <c r="U368" i="1"/>
  <c r="U2649" i="1"/>
  <c r="U1003" i="1"/>
  <c r="U2600" i="1"/>
  <c r="U1922" i="1"/>
  <c r="U2177" i="1"/>
  <c r="U727" i="1"/>
  <c r="U1184" i="1"/>
  <c r="U103" i="1"/>
  <c r="U2091" i="1"/>
  <c r="U120" i="1"/>
  <c r="U1616" i="1"/>
  <c r="U217" i="1"/>
  <c r="U1183" i="1"/>
  <c r="U200" i="1"/>
  <c r="U3514" i="1"/>
  <c r="U1232" i="1"/>
  <c r="U1177" i="1"/>
  <c r="U2001" i="1"/>
  <c r="U1353" i="1"/>
  <c r="U3752" i="1"/>
  <c r="U839" i="1"/>
  <c r="U1952" i="1"/>
  <c r="U3009" i="1"/>
  <c r="U1067" i="1"/>
  <c r="U2088" i="1"/>
  <c r="U1810" i="1"/>
  <c r="U245" i="1"/>
  <c r="U1632" i="1"/>
  <c r="U912" i="1"/>
  <c r="U815" i="1"/>
  <c r="U1600" i="1"/>
  <c r="U3008" i="1"/>
  <c r="U1267" i="1"/>
  <c r="U562" i="1"/>
  <c r="U2448" i="1"/>
  <c r="U3505" i="1"/>
  <c r="U1265" i="1"/>
  <c r="U242" i="1"/>
  <c r="U1251" i="1"/>
  <c r="U592" i="1"/>
  <c r="U2266" i="1"/>
  <c r="U3025" i="1"/>
  <c r="U3802" i="1"/>
  <c r="U1329" i="1"/>
  <c r="U3640" i="1"/>
  <c r="U2377" i="1"/>
  <c r="U2393" i="1"/>
  <c r="U2530" i="1"/>
  <c r="U552" i="1"/>
  <c r="U712" i="1"/>
  <c r="U3408" i="1"/>
  <c r="U2529" i="1"/>
  <c r="U3345" i="1"/>
  <c r="U1681" i="1"/>
  <c r="U1226" i="1"/>
  <c r="U835" i="1"/>
  <c r="U3344" i="1"/>
  <c r="U2162" i="1"/>
  <c r="U826" i="1"/>
  <c r="U3768" i="1"/>
  <c r="U2505" i="1"/>
  <c r="U3992" i="1"/>
  <c r="U249" i="1"/>
  <c r="U1432" i="1"/>
  <c r="U1169" i="1"/>
  <c r="U3080" i="1"/>
  <c r="U1786" i="1"/>
  <c r="U297" i="1"/>
  <c r="U2160" i="1"/>
  <c r="U2072" i="1"/>
  <c r="U2632" i="1"/>
  <c r="U560" i="1"/>
  <c r="U83" i="1"/>
  <c r="U705" i="1"/>
  <c r="U3337" i="1"/>
  <c r="U1200" i="1"/>
  <c r="U346" i="1"/>
  <c r="U488" i="1"/>
  <c r="U1250" i="1"/>
  <c r="U2316" i="1"/>
  <c r="U2965" i="1"/>
  <c r="U2580" i="1"/>
  <c r="U1498" i="1"/>
  <c r="U1554" i="1"/>
  <c r="U2962" i="1"/>
  <c r="U1092" i="1"/>
  <c r="U2797" i="1"/>
  <c r="U2796" i="1"/>
  <c r="U2957" i="1"/>
  <c r="U2861" i="1"/>
  <c r="U1410" i="1"/>
  <c r="U3282" i="1"/>
  <c r="U972" i="1"/>
  <c r="U3276" i="1"/>
  <c r="U2252" i="1"/>
  <c r="U3906" i="1"/>
  <c r="U2058" i="1"/>
  <c r="U2146" i="1"/>
  <c r="U3557" i="1"/>
  <c r="U1044" i="1"/>
  <c r="U2573" i="1"/>
  <c r="U3901" i="1"/>
  <c r="U1162" i="1"/>
  <c r="U2140" i="1"/>
  <c r="U2794" i="1"/>
  <c r="U3740" i="1"/>
  <c r="U2444" i="1"/>
  <c r="U3596" i="1"/>
  <c r="U3226" i="1"/>
  <c r="U2242" i="1"/>
  <c r="U2932" i="1"/>
  <c r="U956" i="1"/>
  <c r="U3420" i="1"/>
  <c r="U3829" i="1"/>
  <c r="U3973" i="1"/>
  <c r="U1660" i="1"/>
  <c r="U3650" i="1"/>
  <c r="U3132" i="1"/>
  <c r="U884" i="1"/>
  <c r="U2477" i="1"/>
  <c r="U4082" i="1"/>
  <c r="U452" i="1"/>
  <c r="U3693" i="1"/>
  <c r="U3130" i="1"/>
  <c r="U186" i="1"/>
  <c r="U284" i="1"/>
  <c r="U802" i="1"/>
  <c r="U1034" i="1"/>
  <c r="U3362" i="1"/>
  <c r="U3418" i="1"/>
  <c r="U450" i="1"/>
  <c r="U1244" i="1"/>
  <c r="U2125" i="1"/>
  <c r="U3725" i="1"/>
  <c r="U3788" i="1"/>
  <c r="U2045" i="1"/>
  <c r="U2044" i="1"/>
  <c r="U2221" i="1"/>
  <c r="U2786" i="1"/>
  <c r="U1458" i="1"/>
  <c r="U3722" i="1"/>
  <c r="U2700" i="1"/>
  <c r="U1028" i="1"/>
  <c r="U2698" i="1"/>
  <c r="U1650" i="1"/>
  <c r="U3900" i="1"/>
  <c r="U820" i="1"/>
  <c r="U514" i="1"/>
  <c r="U2916" i="1"/>
  <c r="U2034" i="1"/>
  <c r="U1362" i="1"/>
  <c r="U938" i="1"/>
  <c r="U2372" i="1"/>
  <c r="U2834" i="1"/>
  <c r="U900" i="1"/>
  <c r="U3068" i="1"/>
  <c r="U780" i="1"/>
  <c r="U2060" i="1"/>
  <c r="U1492" i="1"/>
  <c r="U692" i="1"/>
  <c r="U3148" i="1"/>
  <c r="U2858" i="1"/>
  <c r="U2388" i="1"/>
  <c r="U2386" i="1"/>
  <c r="U2250" i="1"/>
  <c r="U3556" i="1"/>
  <c r="U292" i="1"/>
  <c r="U962" i="1"/>
  <c r="U1884" i="1"/>
  <c r="U1402" i="1"/>
  <c r="U2572" i="1"/>
  <c r="U3978" i="1"/>
  <c r="U3274" i="1"/>
  <c r="U3060" i="1"/>
  <c r="U3922" i="1"/>
  <c r="U890" i="1"/>
  <c r="U628" i="1"/>
  <c r="U3738" i="1"/>
  <c r="U764" i="1"/>
  <c r="U516" i="1"/>
  <c r="U1876" i="1"/>
  <c r="U3476" i="1"/>
  <c r="U3221" i="1"/>
  <c r="U3828" i="1"/>
  <c r="U3220" i="1"/>
  <c r="U4116" i="1"/>
  <c r="U3820" i="1"/>
  <c r="U2844" i="1"/>
  <c r="U3002" i="1"/>
  <c r="U114" i="1"/>
  <c r="U882" i="1"/>
  <c r="U4020" i="1"/>
  <c r="U2130" i="1"/>
  <c r="U3549" i="1"/>
  <c r="U1748" i="1"/>
  <c r="U236" i="1"/>
  <c r="U2228" i="1"/>
  <c r="U2612" i="1"/>
  <c r="U876" i="1"/>
  <c r="U4013" i="1"/>
  <c r="U3636" i="1"/>
  <c r="U1858" i="1"/>
  <c r="U3213" i="1"/>
  <c r="U1140" i="1"/>
  <c r="U1292" i="1"/>
  <c r="U282" i="1"/>
  <c r="U3719" i="1"/>
  <c r="U204" i="1"/>
  <c r="U234" i="1"/>
  <c r="U610" i="1"/>
  <c r="U4106" i="1"/>
  <c r="U1962" i="1"/>
  <c r="U3612" i="1"/>
  <c r="U146" i="1"/>
  <c r="U2549" i="1"/>
  <c r="U1725" i="1"/>
  <c r="U1540" i="1"/>
  <c r="U2108" i="1"/>
  <c r="U2829" i="1"/>
  <c r="U2983" i="1"/>
  <c r="U3202" i="1"/>
  <c r="U2106" i="1"/>
  <c r="U1138" i="1"/>
  <c r="U2068" i="1"/>
  <c r="U1676" i="1"/>
  <c r="U484" i="1"/>
  <c r="U700" i="1"/>
  <c r="U2956" i="1"/>
  <c r="U1548" i="1"/>
  <c r="U60" i="1"/>
  <c r="U188" i="1"/>
  <c r="U468" i="1"/>
  <c r="U52" i="1"/>
  <c r="U2938" i="1"/>
  <c r="U1756" i="1"/>
  <c r="U460" i="1"/>
  <c r="U2138" i="1"/>
  <c r="U4026" i="1"/>
  <c r="U3444" i="1"/>
  <c r="U3732" i="1"/>
  <c r="U3730" i="1"/>
  <c r="U3218" i="1"/>
  <c r="U3818" i="1"/>
  <c r="U1322" i="1"/>
  <c r="U684" i="1"/>
  <c r="U682" i="1"/>
  <c r="U386" i="1"/>
  <c r="U3724" i="1"/>
  <c r="U1860" i="1"/>
  <c r="U2922" i="1"/>
  <c r="U2220" i="1"/>
  <c r="U2218" i="1"/>
  <c r="U3634" i="1"/>
  <c r="U1738" i="1"/>
  <c r="U868" i="1"/>
  <c r="U866" i="1"/>
  <c r="U2498" i="1"/>
  <c r="U1026" i="1"/>
  <c r="U1290" i="1"/>
  <c r="U3522" i="1"/>
  <c r="U1844" i="1"/>
  <c r="U2114" i="1"/>
  <c r="U3610" i="1"/>
  <c r="U668" i="1"/>
  <c r="U2740" i="1"/>
  <c r="U1842" i="1"/>
  <c r="U2692" i="1"/>
  <c r="U858" i="1"/>
  <c r="U1538" i="1"/>
  <c r="U3114" i="1"/>
  <c r="U1020" i="1"/>
  <c r="U2690" i="1"/>
  <c r="U1196" i="1"/>
  <c r="U2514" i="1"/>
  <c r="U220" i="1"/>
  <c r="U1018" i="1"/>
  <c r="U658" i="1"/>
  <c r="U1316" i="1"/>
  <c r="U1700" i="1"/>
  <c r="U1450" i="1"/>
  <c r="U3292" i="1"/>
  <c r="U1444" i="1"/>
  <c r="U3852" i="1"/>
  <c r="U202" i="1"/>
  <c r="U2778" i="1"/>
  <c r="U2292" i="1"/>
  <c r="U3850" i="1"/>
  <c r="U1010" i="1"/>
  <c r="U3778" i="1"/>
  <c r="U1522" i="1"/>
  <c r="U1924" i="1"/>
  <c r="U3668" i="1"/>
  <c r="U818" i="1"/>
  <c r="U132" i="1"/>
  <c r="U1332" i="1"/>
  <c r="U1828" i="1"/>
  <c r="U372" i="1"/>
  <c r="U1826" i="1"/>
  <c r="U108" i="1"/>
  <c r="U3186" i="1"/>
  <c r="U2004" i="1"/>
  <c r="U44" i="1"/>
  <c r="U2092" i="1"/>
  <c r="U306" i="1"/>
  <c r="U834" i="1"/>
  <c r="U2196" i="1"/>
  <c r="U148" i="1"/>
  <c r="U3380" i="1"/>
  <c r="U92" i="1"/>
  <c r="U2914" i="1"/>
  <c r="U428" i="1"/>
  <c r="U1714" i="1"/>
  <c r="U660" i="1"/>
  <c r="U588" i="1"/>
  <c r="U1277" i="1"/>
  <c r="U26" i="1"/>
  <c r="U1532" i="1"/>
  <c r="U3856" i="1"/>
  <c r="U3290" i="1"/>
  <c r="U258" i="1"/>
  <c r="U3338" i="1"/>
  <c r="U4010" i="1"/>
  <c r="U1698" i="1"/>
  <c r="U324" i="1"/>
  <c r="U3328" i="1"/>
  <c r="U2506" i="1"/>
  <c r="U378" i="1"/>
  <c r="U1388" i="1"/>
  <c r="U4001" i="1"/>
  <c r="U3192" i="1"/>
  <c r="U652" i="1"/>
  <c r="U3656" i="1"/>
  <c r="U3881" i="1"/>
  <c r="U1346" i="1"/>
  <c r="U604" i="1"/>
  <c r="U2968" i="1"/>
  <c r="U3354" i="1"/>
  <c r="U3184" i="1"/>
  <c r="U2178" i="1"/>
  <c r="U3353" i="1"/>
  <c r="U3673" i="1"/>
  <c r="U2426" i="1"/>
  <c r="U2002" i="1"/>
  <c r="U2890" i="1"/>
  <c r="U3098" i="1"/>
  <c r="U916" i="1"/>
  <c r="U3097" i="1"/>
  <c r="U2328" i="1"/>
  <c r="U3810" i="1"/>
  <c r="U2522" i="1"/>
  <c r="U3545" i="1"/>
  <c r="U3809" i="1"/>
  <c r="U2640" i="1"/>
  <c r="U3642" i="1"/>
  <c r="U530" i="1"/>
  <c r="U2536" i="1"/>
  <c r="U2754" i="1"/>
  <c r="U356" i="1"/>
  <c r="U3544" i="1"/>
  <c r="U244" i="1"/>
  <c r="U3458" i="1"/>
  <c r="U3641" i="1"/>
  <c r="U2994" i="1"/>
  <c r="U4017" i="1"/>
  <c r="U2768" i="1"/>
  <c r="U4050" i="1"/>
  <c r="U3800" i="1"/>
  <c r="U2880" i="1"/>
  <c r="U3712" i="1"/>
  <c r="U2168" i="1"/>
  <c r="U2394" i="1"/>
  <c r="U2265" i="1"/>
  <c r="U4016" i="1"/>
  <c r="U1938" i="1"/>
  <c r="U906" i="1"/>
  <c r="U2376" i="1"/>
  <c r="U412" i="1"/>
  <c r="U1682" i="1"/>
  <c r="U3602" i="1"/>
  <c r="U3864" i="1"/>
  <c r="U2744" i="1"/>
  <c r="U3938" i="1"/>
  <c r="U1304" i="1"/>
  <c r="U3993" i="1"/>
  <c r="U2074" i="1"/>
  <c r="U786" i="1"/>
  <c r="U2345" i="1"/>
  <c r="U3624" i="1"/>
  <c r="U1785" i="1"/>
  <c r="U3449" i="1"/>
  <c r="U2993" i="1"/>
  <c r="U3593" i="1"/>
  <c r="U704" i="1"/>
  <c r="U1298" i="1"/>
  <c r="U2991" i="1"/>
  <c r="U3415" i="1"/>
  <c r="U3853" i="1"/>
  <c r="U3615" i="1"/>
  <c r="U1188" i="1"/>
  <c r="U3629" i="1"/>
  <c r="U3570" i="1"/>
  <c r="U3194" i="1"/>
  <c r="U1348" i="1"/>
  <c r="U1645" i="1"/>
  <c r="U932" i="1"/>
  <c r="U2775" i="1"/>
  <c r="U3288" i="1"/>
  <c r="U4100" i="1"/>
  <c r="U2015" i="1"/>
  <c r="U2906" i="1"/>
  <c r="U3436" i="1"/>
  <c r="U3776" i="1"/>
  <c r="U738" i="1"/>
  <c r="U3287" i="1"/>
  <c r="U1692" i="1"/>
  <c r="U3568" i="1"/>
  <c r="U2972" i="1"/>
  <c r="U1570" i="1"/>
  <c r="U3396" i="1"/>
  <c r="U3567" i="1"/>
  <c r="U3577" i="1"/>
  <c r="U2543" i="1"/>
  <c r="U3263" i="1"/>
  <c r="U1954" i="1"/>
  <c r="U2511" i="1"/>
  <c r="U3433" i="1"/>
  <c r="U1106" i="1"/>
  <c r="U2192" i="1"/>
  <c r="U2098" i="1"/>
  <c r="U605" i="1"/>
  <c r="U1108" i="1"/>
  <c r="U2189" i="1"/>
  <c r="U3482" i="1"/>
  <c r="U3576" i="1"/>
  <c r="U1311" i="1"/>
  <c r="U922" i="1"/>
  <c r="U3565" i="1"/>
  <c r="U2184" i="1"/>
  <c r="U2183" i="1"/>
  <c r="U845" i="1"/>
  <c r="U2897" i="1"/>
  <c r="U2175" i="1"/>
  <c r="U106" i="1"/>
  <c r="U3178" i="1"/>
  <c r="U2362" i="1"/>
  <c r="U2895" i="1"/>
  <c r="U1933" i="1"/>
  <c r="U1618" i="1"/>
  <c r="U1354" i="1"/>
  <c r="U3892" i="1"/>
  <c r="U807" i="1"/>
  <c r="U2428" i="1"/>
  <c r="U2812" i="1"/>
  <c r="U3351" i="1"/>
  <c r="U1816" i="1"/>
  <c r="U1815" i="1"/>
  <c r="U4113" i="1"/>
  <c r="U3812" i="1"/>
  <c r="U2348" i="1"/>
  <c r="U3933" i="1"/>
  <c r="U994" i="1"/>
  <c r="U3932" i="1"/>
  <c r="U1996" i="1"/>
  <c r="U3511" i="1"/>
  <c r="U2173" i="1"/>
  <c r="U2490" i="1"/>
  <c r="U2172" i="1"/>
  <c r="U3672" i="1"/>
  <c r="U2268" i="1"/>
  <c r="U1330" i="1"/>
  <c r="U1511" i="1"/>
  <c r="U722" i="1"/>
  <c r="U1993" i="1"/>
  <c r="U1991" i="1"/>
  <c r="U2808" i="1"/>
  <c r="U2593" i="1"/>
  <c r="U3597" i="1"/>
  <c r="U3947" i="1"/>
  <c r="U833" i="1"/>
  <c r="U832" i="1"/>
  <c r="U1935" i="1"/>
  <c r="U3316" i="1"/>
  <c r="U3661" i="1"/>
  <c r="U3404" i="1"/>
  <c r="U498" i="1"/>
  <c r="U1234" i="1"/>
  <c r="U842" i="1"/>
  <c r="U1068" i="1"/>
  <c r="U1994" i="1"/>
  <c r="U2810" i="1"/>
  <c r="U3770" i="1"/>
  <c r="U3562" i="1"/>
  <c r="U580" i="1"/>
  <c r="U314" i="1"/>
  <c r="U594" i="1"/>
  <c r="U3322" i="1"/>
  <c r="U554" i="1"/>
  <c r="U3312" i="1"/>
  <c r="U3496" i="1"/>
  <c r="U4112" i="1"/>
  <c r="U3088" i="1"/>
  <c r="U1306" i="1"/>
  <c r="U164" i="1"/>
  <c r="U716" i="1"/>
  <c r="U3320" i="1"/>
  <c r="U3394" i="1"/>
  <c r="U708" i="1"/>
  <c r="U986" i="1"/>
  <c r="U2346" i="1"/>
  <c r="U2985" i="1"/>
  <c r="U172" i="1"/>
  <c r="U903" i="1"/>
  <c r="U2344" i="1"/>
  <c r="U3081" i="1"/>
  <c r="U1170" i="1"/>
  <c r="U1626" i="1"/>
  <c r="U2482" i="1"/>
  <c r="U298" i="1"/>
  <c r="U2073" i="1"/>
  <c r="U3889" i="1"/>
  <c r="U2801" i="1"/>
  <c r="U210" i="1"/>
  <c r="U640" i="1"/>
  <c r="U980" i="1"/>
  <c r="U978" i="1"/>
  <c r="U2258" i="1"/>
  <c r="U485" i="1"/>
  <c r="U3257" i="1"/>
  <c r="U1906" i="1"/>
  <c r="U2256" i="1"/>
  <c r="U2961" i="1"/>
  <c r="U975" i="1"/>
  <c r="U2960" i="1"/>
  <c r="U1904" i="1"/>
  <c r="U2626" i="1"/>
  <c r="U3152" i="1"/>
  <c r="U1412" i="1"/>
  <c r="U1768" i="1"/>
  <c r="U2297" i="1"/>
  <c r="U2954" i="1"/>
  <c r="U2953" i="1"/>
  <c r="U3146" i="1"/>
  <c r="U2418" i="1"/>
  <c r="U293" i="1"/>
  <c r="U2978" i="1"/>
  <c r="U2946" i="1"/>
  <c r="U223" i="1"/>
  <c r="U466" i="1"/>
  <c r="U2850" i="1"/>
  <c r="U892" i="1"/>
  <c r="U2792" i="1"/>
  <c r="U290" i="1"/>
  <c r="U1473" i="1"/>
  <c r="U1249" i="1"/>
  <c r="U3530" i="1"/>
  <c r="U1666" i="1"/>
  <c r="U2569" i="1"/>
  <c r="U959" i="1"/>
  <c r="U3976" i="1"/>
  <c r="U2241" i="1"/>
  <c r="U3138" i="1"/>
  <c r="U2296" i="1"/>
  <c r="U624" i="1"/>
  <c r="U3736" i="1"/>
  <c r="U2136" i="1"/>
  <c r="U1060" i="1"/>
  <c r="U2234" i="1"/>
  <c r="U3552" i="1"/>
  <c r="U2280" i="1"/>
  <c r="U4097" i="1"/>
  <c r="U801" i="1"/>
  <c r="U3072" i="1"/>
  <c r="U2616" i="1"/>
  <c r="U831" i="1"/>
  <c r="U1976" i="1"/>
  <c r="U2520" i="1"/>
  <c r="U3460" i="1"/>
  <c r="U3033" i="1"/>
  <c r="U3500" i="1"/>
  <c r="U1986" i="1"/>
  <c r="U1975" i="1"/>
  <c r="U3497" i="1"/>
  <c r="U1588" i="1"/>
  <c r="U3386" i="1"/>
  <c r="U1175" i="1"/>
  <c r="U2714" i="1"/>
  <c r="U2535" i="1"/>
  <c r="U3423" i="1"/>
  <c r="U2748" i="1"/>
  <c r="U312" i="1"/>
  <c r="U1367" i="1"/>
  <c r="U2767" i="1"/>
  <c r="U2327" i="1"/>
  <c r="U3306" i="1"/>
  <c r="U1442" i="1"/>
  <c r="U3945" i="1"/>
  <c r="U3265" i="1"/>
  <c r="U2881" i="1"/>
  <c r="U4085" i="1"/>
  <c r="U3696" i="1"/>
  <c r="U2532" i="1"/>
  <c r="U273" i="1"/>
  <c r="U3457" i="1"/>
  <c r="U3456" i="1"/>
  <c r="U3304" i="1"/>
  <c r="U2077" i="1"/>
  <c r="U3455" i="1"/>
  <c r="U20" i="1"/>
  <c r="U1796" i="1"/>
  <c r="U3163" i="1"/>
  <c r="U3625" i="1"/>
  <c r="U2399" i="1"/>
  <c r="U548" i="1"/>
  <c r="U713" i="1"/>
  <c r="U413" i="1"/>
  <c r="U351" i="1"/>
  <c r="U2729" i="1"/>
  <c r="U2354" i="1"/>
  <c r="U1684" i="1"/>
  <c r="U2764" i="1"/>
  <c r="U1263" i="1"/>
  <c r="U2351" i="1"/>
  <c r="U1792" i="1"/>
  <c r="U194" i="1"/>
  <c r="U3161" i="1"/>
  <c r="U2805" i="1"/>
  <c r="U2264" i="1"/>
  <c r="U1680" i="1"/>
  <c r="U250" i="1"/>
  <c r="U3589" i="1"/>
  <c r="U2445" i="1"/>
  <c r="U1117" i="1"/>
  <c r="U3874" i="1"/>
  <c r="U1578" i="1"/>
  <c r="U2705" i="1"/>
  <c r="U2305" i="1"/>
  <c r="U3451" i="1"/>
  <c r="U2161" i="1"/>
  <c r="U4" i="1"/>
  <c r="U1168" i="1"/>
  <c r="U3580" i="1"/>
  <c r="U3019" i="1"/>
  <c r="U706" i="1"/>
  <c r="U3017" i="1"/>
  <c r="U1424" i="1"/>
  <c r="U2340" i="1"/>
  <c r="U3682" i="1"/>
  <c r="U1116" i="1"/>
  <c r="U2159" i="1"/>
  <c r="U2711" i="1"/>
  <c r="U1132" i="1"/>
  <c r="U1300" i="1"/>
  <c r="U1202" i="1"/>
  <c r="U3077" i="1"/>
  <c r="U82" i="1"/>
  <c r="U1421" i="1"/>
  <c r="U1297" i="1"/>
  <c r="U2585" i="1"/>
  <c r="U1872" i="1"/>
  <c r="U2562" i="1"/>
  <c r="U2050" i="1"/>
  <c r="U1143" i="1"/>
  <c r="U3592" i="1"/>
  <c r="U546" i="1"/>
  <c r="U2976" i="1"/>
  <c r="U1218" i="1"/>
  <c r="U3970" i="1"/>
  <c r="U1465" i="1"/>
  <c r="U76" i="1"/>
  <c r="U1658" i="1"/>
  <c r="U449" i="1"/>
  <c r="U948" i="1"/>
  <c r="U96" i="1"/>
  <c r="U74" i="1"/>
  <c r="U617" i="1"/>
  <c r="U3786" i="1"/>
  <c r="U615" i="1"/>
  <c r="U752" i="1"/>
  <c r="U872" i="1"/>
  <c r="U442" i="1"/>
  <c r="U674" i="1"/>
  <c r="U2041" i="1"/>
  <c r="U2456" i="1"/>
  <c r="U796" i="1"/>
  <c r="U1394" i="1"/>
  <c r="U1130" i="1"/>
  <c r="U2784" i="1"/>
  <c r="U3785" i="1"/>
  <c r="U2920" i="1"/>
  <c r="U1393" i="1"/>
  <c r="U1282" i="1"/>
  <c r="U1609" i="1"/>
  <c r="U3122" i="1"/>
  <c r="U2553" i="1"/>
  <c r="U940" i="1"/>
  <c r="U1457" i="1"/>
  <c r="U1281" i="1"/>
  <c r="U177" i="1"/>
  <c r="U3120" i="1"/>
  <c r="U3400" i="1"/>
  <c r="U3330" i="1"/>
  <c r="U2666" i="1"/>
  <c r="U860" i="1"/>
  <c r="U433" i="1"/>
  <c r="U745" i="1"/>
  <c r="U2913" i="1"/>
  <c r="U857" i="1"/>
  <c r="U2832" i="1"/>
  <c r="U2912" i="1"/>
  <c r="U1720" i="1"/>
  <c r="U1537" i="1"/>
  <c r="U2664" i="1"/>
  <c r="U1023" i="1"/>
  <c r="U426" i="1"/>
  <c r="U3048" i="1"/>
  <c r="U793" i="1"/>
  <c r="U2738" i="1"/>
  <c r="U154" i="1"/>
  <c r="U543" i="1"/>
  <c r="U264" i="1"/>
  <c r="U2202" i="1"/>
  <c r="U1314" i="1"/>
  <c r="U1154" i="1"/>
  <c r="U2200" i="1"/>
  <c r="U2466" i="1"/>
  <c r="U1216" i="1"/>
  <c r="E5" i="2"/>
  <c r="F5" i="2" s="1"/>
  <c r="U2761" i="1"/>
  <c r="U3936" i="1"/>
  <c r="U1360" i="1"/>
  <c r="U1273" i="1"/>
  <c r="U740" i="1"/>
  <c r="U10" i="1"/>
  <c r="U2434" i="1"/>
  <c r="U2658" i="1"/>
  <c r="U2657" i="1"/>
  <c r="U2497" i="1"/>
  <c r="U2400" i="1"/>
  <c r="U2017" i="1"/>
  <c r="U2016" i="1"/>
  <c r="U1696" i="1"/>
  <c r="U256" i="1"/>
  <c r="U849" i="1"/>
  <c r="U1520" i="1"/>
  <c r="U2193" i="1"/>
  <c r="U737" i="1"/>
  <c r="U4002" i="1"/>
  <c r="U538" i="1"/>
  <c r="U3250" i="1"/>
  <c r="U1690" i="1"/>
  <c r="U2720" i="1"/>
  <c r="U3674" i="1"/>
  <c r="U650" i="1"/>
  <c r="U735" i="1"/>
  <c r="U129" i="1"/>
  <c r="U1953" i="1"/>
  <c r="U2601" i="1"/>
  <c r="U328" i="1"/>
  <c r="U1001" i="1"/>
  <c r="U122" i="1"/>
  <c r="U1378" i="1"/>
  <c r="U2896" i="1"/>
  <c r="U121" i="1"/>
  <c r="U1376" i="1"/>
  <c r="U4081" i="1"/>
  <c r="U17" i="1"/>
  <c r="U322" i="1"/>
  <c r="U1977" i="1"/>
  <c r="U1921" i="1"/>
  <c r="U1233" i="1"/>
  <c r="U3513" i="1"/>
  <c r="U3368" i="1"/>
  <c r="U2889" i="1"/>
  <c r="U2888" i="1"/>
  <c r="U497" i="1"/>
  <c r="U2770" i="1"/>
  <c r="U2089" i="1"/>
  <c r="U3481" i="1"/>
  <c r="U361" i="1"/>
  <c r="U2642" i="1"/>
  <c r="U3546" i="1"/>
  <c r="U2809" i="1"/>
  <c r="U2641" i="1"/>
  <c r="U1808" i="1"/>
  <c r="U1802" i="1"/>
  <c r="U4080" i="1"/>
  <c r="U3664" i="1"/>
  <c r="U553" i="1"/>
  <c r="U576" i="1"/>
  <c r="U3313" i="1"/>
  <c r="U1096" i="1"/>
  <c r="U3801" i="1"/>
  <c r="U216" i="1"/>
  <c r="U3089" i="1"/>
  <c r="U992" i="1"/>
  <c r="U1441" i="1"/>
  <c r="U1305" i="1"/>
  <c r="U2633" i="1"/>
  <c r="U9" i="1"/>
  <c r="U2713" i="1"/>
  <c r="U2392" i="1"/>
  <c r="U1129" i="1"/>
  <c r="U1225" i="1"/>
  <c r="U1433" i="1"/>
  <c r="U3760" i="1"/>
  <c r="U3888" i="1"/>
  <c r="U985" i="1"/>
  <c r="U193" i="1"/>
  <c r="U3016" i="1"/>
  <c r="U2872" i="1"/>
  <c r="U1201" i="1"/>
  <c r="U1560" i="1"/>
  <c r="U4078" i="1"/>
  <c r="U766" i="1"/>
  <c r="U3383" i="1"/>
  <c r="U3222" i="1"/>
  <c r="U3550" i="1"/>
  <c r="U3823" i="1"/>
  <c r="U1574" i="1"/>
  <c r="U222" i="1"/>
  <c r="U1086" i="1"/>
  <c r="U614" i="1"/>
  <c r="U3734" i="1"/>
  <c r="U3407" i="1"/>
  <c r="U1790" i="1"/>
  <c r="U1430" i="1"/>
  <c r="U2390" i="1"/>
  <c r="U3022" i="1"/>
  <c r="U646" i="1"/>
  <c r="U2110" i="1"/>
  <c r="U3847" i="1"/>
  <c r="U3934" i="1"/>
  <c r="U2758" i="1"/>
  <c r="U3743" i="1"/>
  <c r="U2598" i="1"/>
  <c r="U1598" i="1"/>
  <c r="U1590" i="1"/>
  <c r="U3534" i="1"/>
  <c r="U2254" i="1"/>
  <c r="U3975" i="1"/>
  <c r="U1470" i="1"/>
  <c r="U1870" i="1"/>
  <c r="U798" i="1"/>
  <c r="U2222" i="1"/>
  <c r="U870" i="1"/>
  <c r="U2517" i="1"/>
  <c r="U3717" i="1"/>
  <c r="U1190" i="1"/>
  <c r="U3631" i="1"/>
  <c r="U862" i="1"/>
  <c r="U4022" i="1"/>
  <c r="U3334" i="1"/>
  <c r="U2734" i="1"/>
  <c r="U4030" i="1"/>
  <c r="U3606" i="1"/>
  <c r="U3430" i="1"/>
  <c r="U2766" i="1"/>
  <c r="U2870" i="1"/>
  <c r="U1078" i="1"/>
  <c r="U1766" i="1"/>
  <c r="U518" i="1"/>
  <c r="U3822" i="1"/>
  <c r="U3757" i="1"/>
  <c r="U942" i="1"/>
  <c r="U3614" i="1"/>
  <c r="U3854" i="1"/>
  <c r="U3846" i="1"/>
  <c r="U4086" i="1"/>
  <c r="U3646" i="1"/>
  <c r="U718" i="1"/>
  <c r="U3070" i="1"/>
  <c r="U2302" i="1"/>
  <c r="U4029" i="1"/>
  <c r="U54" i="1"/>
  <c r="U958" i="1"/>
  <c r="U3477" i="1"/>
  <c r="U3733" i="1"/>
  <c r="U758" i="1"/>
  <c r="U3814" i="1"/>
  <c r="U3813" i="1"/>
  <c r="U3967" i="1"/>
  <c r="U2670" i="1"/>
  <c r="U3126" i="1"/>
  <c r="U3470" i="1"/>
  <c r="U3254" i="1"/>
  <c r="U3998" i="1"/>
  <c r="U3630" i="1"/>
  <c r="U3686" i="1"/>
  <c r="U2334" i="1"/>
  <c r="U2582" i="1"/>
  <c r="U774" i="1"/>
  <c r="U1878" i="1"/>
  <c r="U4110" i="1"/>
  <c r="U438" i="1"/>
  <c r="U2839" i="1"/>
  <c r="U2919" i="1"/>
  <c r="U3293" i="1"/>
  <c r="U2454" i="1"/>
  <c r="U558" i="1"/>
  <c r="U2693" i="1"/>
  <c r="U2781" i="1"/>
  <c r="U1717" i="1"/>
  <c r="U2453" i="1"/>
  <c r="U1958" i="1"/>
  <c r="U542" i="1"/>
  <c r="U2548" i="1"/>
  <c r="U2909" i="1"/>
  <c r="U3870" i="1"/>
  <c r="U2310" i="1"/>
  <c r="U1445" i="1"/>
  <c r="U2735" i="1"/>
  <c r="U2438" i="1"/>
  <c r="U3375" i="1"/>
  <c r="U2381" i="1"/>
  <c r="U2197" i="1"/>
  <c r="U1646" i="1"/>
  <c r="U3463" i="1"/>
  <c r="U2990" i="1"/>
  <c r="U1956" i="1"/>
  <c r="U2021" i="1"/>
  <c r="U4087" i="1"/>
  <c r="U3861" i="1"/>
  <c r="U2270" i="1"/>
  <c r="U1270" i="1"/>
  <c r="U3780" i="1"/>
  <c r="U1525" i="1"/>
  <c r="U2014" i="1"/>
  <c r="U2309" i="1"/>
  <c r="U2655" i="1"/>
  <c r="U2012" i="1"/>
  <c r="U2973" i="1"/>
  <c r="U2652" i="1"/>
  <c r="U3516" i="1"/>
  <c r="U2903" i="1"/>
  <c r="U3773" i="1"/>
  <c r="U2269" i="1"/>
  <c r="U1829" i="1"/>
  <c r="U1941" i="1"/>
  <c r="U1357" i="1"/>
  <c r="U3405" i="1"/>
  <c r="U4099" i="1"/>
  <c r="U3919" i="1"/>
  <c r="U2431" i="1"/>
  <c r="U2820" i="1"/>
  <c r="U3043" i="1"/>
  <c r="U2191" i="1"/>
  <c r="U1356" i="1"/>
  <c r="U4071" i="1"/>
  <c r="U3981" i="1"/>
  <c r="U2757" i="1"/>
  <c r="U3871" i="1"/>
  <c r="U3895" i="1"/>
  <c r="U2782" i="1"/>
  <c r="U1838" i="1"/>
  <c r="U662" i="1"/>
  <c r="U1278" i="1"/>
  <c r="U2727" i="1"/>
  <c r="U3941" i="1"/>
  <c r="U1702" i="1"/>
  <c r="U4045" i="1"/>
  <c r="U2999" i="1"/>
  <c r="U1238" i="1"/>
  <c r="U3438" i="1"/>
  <c r="U3437" i="1"/>
  <c r="U1254" i="1"/>
  <c r="U1334" i="1"/>
  <c r="U2982" i="1"/>
  <c r="U1070" i="1"/>
  <c r="U118" i="1"/>
  <c r="U3397" i="1"/>
  <c r="U3045" i="1"/>
  <c r="U3774" i="1"/>
  <c r="U1518" i="1"/>
  <c r="U926" i="1"/>
  <c r="U3702" i="1"/>
  <c r="U654" i="1"/>
  <c r="U2733" i="1"/>
  <c r="U2902" i="1"/>
  <c r="U1621" i="1"/>
  <c r="U2461" i="1"/>
  <c r="U2006" i="1"/>
  <c r="U3988" i="1"/>
  <c r="U1686" i="1"/>
  <c r="U2429" i="1"/>
  <c r="U918" i="1"/>
  <c r="U3325" i="1"/>
  <c r="U2493" i="1"/>
  <c r="U3701" i="1"/>
  <c r="U4070" i="1"/>
  <c r="U3575" i="1"/>
  <c r="U1821" i="1"/>
  <c r="U1373" i="1"/>
  <c r="U598" i="1"/>
  <c r="U3174" i="1"/>
  <c r="U3487" i="1"/>
  <c r="U3367" i="1"/>
  <c r="U3366" i="1"/>
  <c r="U3948" i="1"/>
  <c r="U2638" i="1"/>
  <c r="U1990" i="1"/>
  <c r="U3260" i="1"/>
  <c r="U3742" i="1"/>
  <c r="U3349" i="1"/>
  <c r="U1932" i="1"/>
  <c r="U2084" i="1"/>
  <c r="U1948" i="1"/>
  <c r="U829" i="1"/>
  <c r="U3765" i="1"/>
  <c r="U1596" i="1"/>
  <c r="U3685" i="1"/>
  <c r="U1253" i="1"/>
  <c r="U2807" i="1"/>
  <c r="U3007" i="1"/>
  <c r="U2750" i="1"/>
  <c r="U837" i="1"/>
  <c r="U1980" i="1"/>
  <c r="U3092" i="1"/>
  <c r="U3805" i="1"/>
  <c r="U4036" i="1"/>
  <c r="U3803" i="1"/>
  <c r="U2765" i="1"/>
  <c r="U1230" i="1"/>
  <c r="U1213" i="1"/>
  <c r="U2590" i="1"/>
  <c r="U3639" i="1"/>
  <c r="U3165" i="1"/>
  <c r="U3956" i="1"/>
  <c r="U3798" i="1"/>
  <c r="U6" i="1"/>
  <c r="U2981" i="1"/>
  <c r="U1438" i="1"/>
  <c r="U3797" i="1"/>
  <c r="U3604" i="1"/>
  <c r="U3005" i="1"/>
  <c r="U4101" i="1"/>
  <c r="U3117" i="1"/>
  <c r="U3678" i="1"/>
  <c r="U2910" i="1"/>
  <c r="U4031" i="1"/>
  <c r="U2452" i="1"/>
  <c r="U3199" i="1"/>
  <c r="U3374" i="1"/>
  <c r="U2437" i="1"/>
  <c r="U2380" i="1"/>
  <c r="U3197" i="1"/>
  <c r="U3412" i="1"/>
  <c r="U2908" i="1"/>
  <c r="U3782" i="1"/>
  <c r="U2524" i="1"/>
  <c r="U4063" i="1"/>
  <c r="U1925" i="1"/>
  <c r="U142" i="1"/>
  <c r="U2102" i="1"/>
  <c r="U1390" i="1"/>
  <c r="U3108" i="1"/>
  <c r="U4004" i="1"/>
  <c r="U30" i="1"/>
  <c r="U3191" i="1"/>
  <c r="U1350" i="1"/>
  <c r="U1622" i="1"/>
  <c r="U3566" i="1"/>
  <c r="U3356" i="1"/>
  <c r="U1582" i="1"/>
  <c r="U502" i="1"/>
  <c r="U1934" i="1"/>
  <c r="U2541" i="1"/>
  <c r="U3103" i="1"/>
  <c r="U1382" i="1"/>
  <c r="U3989" i="1"/>
  <c r="U2901" i="1"/>
  <c r="U2814" i="1"/>
  <c r="U3431" i="1"/>
  <c r="U3867" i="1"/>
  <c r="U2181" i="1"/>
  <c r="U2756" i="1"/>
  <c r="U1620" i="1"/>
  <c r="U3645" i="1"/>
  <c r="U3308" i="1"/>
  <c r="U326" i="1"/>
  <c r="U3893" i="1"/>
  <c r="U3980" i="1"/>
  <c r="U1374" i="1"/>
  <c r="U1182" i="1"/>
  <c r="U2596" i="1"/>
  <c r="U1181" i="1"/>
  <c r="U3547" i="1"/>
  <c r="U3268" i="1"/>
  <c r="U1918" i="1"/>
  <c r="U1636" i="1"/>
  <c r="U1615" i="1"/>
  <c r="U3811" i="1"/>
  <c r="U2871" i="1"/>
  <c r="U4095" i="1"/>
  <c r="U2215" i="1"/>
  <c r="U2835" i="1"/>
  <c r="U4108" i="1"/>
  <c r="U486" i="1"/>
  <c r="U3239" i="1"/>
  <c r="U3238" i="1"/>
  <c r="U3726" i="1"/>
  <c r="U2470" i="1"/>
  <c r="U1741" i="1"/>
  <c r="U3524" i="1"/>
  <c r="U3965" i="1"/>
  <c r="U3964" i="1"/>
  <c r="U2038" i="1"/>
  <c r="U3335" i="1"/>
  <c r="U2030" i="1"/>
  <c r="U2831" i="1"/>
  <c r="U1718" i="1"/>
  <c r="U854" i="1"/>
  <c r="U1534" i="1"/>
  <c r="U3158" i="1"/>
  <c r="U782" i="1"/>
  <c r="U2799" i="1"/>
  <c r="U2868" i="1"/>
  <c r="U2255" i="1"/>
  <c r="U3535" i="1"/>
  <c r="U3279" i="1"/>
  <c r="U3340" i="1"/>
  <c r="U2623" i="1"/>
  <c r="U294" i="1"/>
  <c r="U2949" i="1"/>
  <c r="U2574" i="1"/>
  <c r="U1221" i="1"/>
  <c r="U2852" i="1"/>
  <c r="U2055" i="1"/>
  <c r="U3300" i="1"/>
  <c r="U390" i="1"/>
  <c r="U3620" i="1"/>
  <c r="U286" i="1"/>
  <c r="U1868" i="1"/>
  <c r="U2615" i="1"/>
  <c r="U3692" i="1"/>
  <c r="U3215" i="1"/>
  <c r="U2924" i="1"/>
  <c r="U3125" i="1"/>
  <c r="U94" i="1"/>
  <c r="U3053" i="1"/>
  <c r="U1862" i="1"/>
  <c r="U2558" i="1"/>
  <c r="U4059" i="1"/>
  <c r="U3756" i="1"/>
  <c r="U2396" i="1"/>
  <c r="U2293" i="1"/>
  <c r="U3318" i="1"/>
  <c r="U3679" i="1"/>
  <c r="U2468" i="1"/>
  <c r="U2726" i="1"/>
  <c r="U4084" i="1"/>
  <c r="U1639" i="1"/>
  <c r="U3157" i="1"/>
  <c r="U1910" i="1"/>
  <c r="U1781" i="1"/>
  <c r="U1894" i="1"/>
  <c r="U190" i="1"/>
  <c r="U3902" i="1"/>
  <c r="U2943" i="1"/>
  <c r="U2942" i="1"/>
  <c r="U2245" i="1"/>
  <c r="U2414" i="1"/>
  <c r="U3789" i="1"/>
  <c r="U3478" i="1"/>
  <c r="U686" i="1"/>
  <c r="U454" i="1"/>
  <c r="U3214" i="1"/>
  <c r="U1861" i="1"/>
  <c r="U3884" i="1"/>
  <c r="U3212" i="1"/>
  <c r="U3525" i="1"/>
  <c r="U1845" i="1"/>
  <c r="U2780" i="1"/>
  <c r="U1533" i="1"/>
  <c r="U3244" i="1"/>
  <c r="U1502" i="1"/>
  <c r="U62" i="1"/>
  <c r="U3622" i="1"/>
  <c r="U4027" i="1"/>
  <c r="U1405" i="1"/>
  <c r="U2853" i="1"/>
  <c r="U1246" i="1"/>
  <c r="U2567" i="1"/>
  <c r="U2566" i="1"/>
  <c r="U3707" i="1"/>
  <c r="U3133" i="1"/>
  <c r="U2277" i="1"/>
  <c r="U2231" i="1"/>
  <c r="U3309" i="1"/>
  <c r="U3727" i="1"/>
  <c r="U3124" i="1"/>
  <c r="U2397" i="1"/>
  <c r="U1854" i="1"/>
  <c r="U3331" i="1"/>
  <c r="U2119" i="1"/>
  <c r="U3718" i="1"/>
  <c r="U2526" i="1"/>
  <c r="U1959" i="1"/>
  <c r="U2779" i="1"/>
  <c r="U2662" i="1"/>
  <c r="U1703" i="1"/>
  <c r="U2023" i="1"/>
  <c r="U278" i="1"/>
  <c r="U3013" i="1"/>
  <c r="U1926" i="1"/>
  <c r="U2702" i="1"/>
  <c r="U3302" i="1"/>
  <c r="U1774" i="1"/>
  <c r="U2862" i="1"/>
  <c r="U3839" i="1"/>
  <c r="U1669" i="1"/>
  <c r="U2678" i="1"/>
  <c r="U462" i="1"/>
  <c r="U3652" i="1"/>
  <c r="U2935" i="1"/>
  <c r="U1662" i="1"/>
  <c r="U3381" i="1"/>
  <c r="U3943" i="1"/>
  <c r="U3972" i="1"/>
  <c r="U3695" i="1"/>
  <c r="U1749" i="1"/>
  <c r="U3134" i="1"/>
  <c r="U3694" i="1"/>
  <c r="U2278" i="1"/>
  <c r="U4094" i="1"/>
  <c r="U950" i="1"/>
  <c r="U1869" i="1"/>
  <c r="U2925" i="1"/>
  <c r="U2229" i="1"/>
  <c r="U2613" i="1"/>
  <c r="U2046" i="1"/>
  <c r="U2789" i="1"/>
  <c r="U3295" i="1"/>
  <c r="U2605" i="1"/>
  <c r="U1022" i="1"/>
  <c r="U3204" i="1"/>
  <c r="U1093" i="1"/>
  <c r="U3069" i="1"/>
  <c r="U3533" i="1"/>
  <c r="U694" i="1"/>
  <c r="U2300" i="1"/>
  <c r="U3278" i="1"/>
  <c r="U1765" i="1"/>
  <c r="U3836" i="1"/>
  <c r="U2620" i="1"/>
  <c r="U3063" i="1"/>
  <c r="U2677" i="1"/>
  <c r="U3141" i="1"/>
  <c r="U630" i="1"/>
  <c r="U885" i="1"/>
  <c r="U757" i="1"/>
  <c r="U3419" i="1"/>
  <c r="U3815" i="1"/>
  <c r="U3548" i="1"/>
  <c r="U1655" i="1"/>
  <c r="U1652" i="1"/>
  <c r="U1742" i="1"/>
  <c r="U1740" i="1"/>
  <c r="U3990" i="1"/>
  <c r="U1294" i="1"/>
  <c r="U670" i="1"/>
  <c r="U2836" i="1"/>
  <c r="U3206" i="1"/>
  <c r="U3116" i="1"/>
  <c r="U661" i="1"/>
  <c r="U2204" i="1"/>
  <c r="U1054" i="1"/>
  <c r="U934" i="1"/>
  <c r="U3573" i="1"/>
  <c r="U1446" i="1"/>
  <c r="U3863" i="1"/>
  <c r="U3855" i="1"/>
  <c r="U3486" i="1"/>
  <c r="U3358" i="1"/>
  <c r="U2199" i="1"/>
  <c r="U3502" i="1"/>
  <c r="U2198" i="1"/>
  <c r="U3414" i="1"/>
  <c r="U3373" i="1"/>
  <c r="U3628" i="1"/>
  <c r="U1606" i="1"/>
  <c r="U1110" i="1"/>
  <c r="U3935" i="1"/>
  <c r="U2989" i="1"/>
  <c r="U3519" i="1"/>
  <c r="U3012" i="1"/>
  <c r="U2603" i="1"/>
  <c r="U1526" i="1"/>
  <c r="U3518" i="1"/>
  <c r="U4007" i="1"/>
  <c r="U3860" i="1"/>
  <c r="U3011" i="1"/>
  <c r="U3109" i="1"/>
  <c r="U1389" i="1"/>
  <c r="U3372" i="1"/>
  <c r="U3044" i="1"/>
  <c r="U2101" i="1"/>
  <c r="U3286" i="1"/>
  <c r="U2495" i="1"/>
  <c r="U653" i="1"/>
  <c r="U846" i="1"/>
  <c r="U1685" i="1"/>
  <c r="U1310" i="1"/>
  <c r="U3183" i="1"/>
  <c r="U2182" i="1"/>
  <c r="U3099" i="1"/>
  <c r="U2899" i="1"/>
  <c r="U3563" i="1"/>
  <c r="U3428" i="1"/>
  <c r="U917" i="1"/>
  <c r="U2894" i="1"/>
  <c r="U2772" i="1"/>
  <c r="U254" i="1"/>
  <c r="U2893" i="1"/>
  <c r="U2891" i="1"/>
  <c r="U3951" i="1"/>
  <c r="U2646" i="1"/>
  <c r="U2645" i="1"/>
  <c r="U1180" i="1"/>
  <c r="U1637" i="1"/>
  <c r="U2887" i="1"/>
  <c r="U1813" i="1"/>
  <c r="U3175" i="1"/>
  <c r="U1812" i="1"/>
  <c r="U3038" i="1"/>
  <c r="U3949" i="1"/>
  <c r="U1231" i="1"/>
  <c r="U3035" i="1"/>
  <c r="U229" i="1"/>
  <c r="U3750" i="1"/>
  <c r="U3663" i="1"/>
  <c r="U1613" i="1"/>
  <c r="U2636" i="1"/>
  <c r="U3093" i="1"/>
  <c r="U2635" i="1"/>
  <c r="U2995" i="1"/>
  <c r="U2715" i="1"/>
  <c r="U4069" i="1"/>
  <c r="U3684" i="1"/>
  <c r="U4068" i="1"/>
  <c r="U1443" i="1"/>
  <c r="U1071" i="1"/>
  <c r="U3031" i="1"/>
  <c r="U3030" i="1"/>
  <c r="U3806" i="1"/>
  <c r="U3583" i="1"/>
  <c r="U2319" i="1"/>
  <c r="U1095" i="1"/>
  <c r="U3245" i="1"/>
  <c r="U990" i="1"/>
  <c r="U3087" i="1"/>
  <c r="U2591" i="1"/>
  <c r="U101" i="1"/>
  <c r="U1228" i="1"/>
  <c r="U3164" i="1"/>
  <c r="U573" i="1"/>
  <c r="U1349" i="1"/>
  <c r="U3084" i="1"/>
  <c r="U711" i="1"/>
  <c r="U2703" i="1"/>
  <c r="U3878" i="1"/>
  <c r="U1627" i="1"/>
  <c r="U1580" i="1"/>
  <c r="U1261" i="1"/>
  <c r="U301" i="1"/>
  <c r="U2459" i="1"/>
  <c r="U3710" i="1"/>
  <c r="U3452" i="1"/>
  <c r="U3931" i="1"/>
  <c r="U5" i="1"/>
  <c r="U2318" i="1"/>
  <c r="U2484" i="1"/>
  <c r="U1427" i="1"/>
  <c r="U3079" i="1"/>
  <c r="U406" i="1"/>
  <c r="U150" i="1"/>
  <c r="U405" i="1"/>
  <c r="U2317" i="1"/>
  <c r="U205" i="1"/>
  <c r="U2398" i="1"/>
  <c r="U2339" i="1"/>
  <c r="U3323" i="1"/>
  <c r="U1966" i="1"/>
  <c r="U2069" i="1"/>
  <c r="U1503" i="1"/>
  <c r="U2629" i="1"/>
  <c r="U2076" i="1"/>
  <c r="U3591" i="1"/>
  <c r="U1262" i="1"/>
  <c r="U3540" i="1"/>
  <c r="U3319" i="1"/>
  <c r="U3660" i="1"/>
  <c r="U2421" i="1"/>
  <c r="U3494" i="1"/>
  <c r="U3493" i="1"/>
  <c r="U1260" i="1"/>
  <c r="U3708" i="1"/>
  <c r="U3342" i="1"/>
  <c r="U2803" i="1"/>
  <c r="U2502" i="1"/>
  <c r="U1167" i="1"/>
  <c r="U3767" i="1"/>
  <c r="U983" i="1"/>
  <c r="U1301" i="1"/>
  <c r="U1967" i="1"/>
  <c r="U2070" i="1"/>
  <c r="U3095" i="1"/>
  <c r="U3508" i="1"/>
  <c r="U2884" i="1"/>
  <c r="U2883" i="1"/>
  <c r="U2086" i="1"/>
  <c r="U1803" i="1"/>
  <c r="U102" i="1"/>
  <c r="U2639" i="1"/>
  <c r="U2085" i="1"/>
  <c r="U1510" i="1"/>
  <c r="U1581" i="1"/>
  <c r="U1989" i="1"/>
  <c r="U838" i="1"/>
  <c r="U3479" i="1"/>
  <c r="U1940" i="1"/>
  <c r="U1614" i="1"/>
  <c r="U3543" i="1"/>
  <c r="U3699" i="1"/>
  <c r="U3958" i="1"/>
  <c r="U3501" i="1"/>
  <c r="U3261" i="1"/>
  <c r="U1597" i="1"/>
  <c r="U813" i="1"/>
  <c r="U1589" i="1"/>
  <c r="U2751" i="1"/>
  <c r="U4044" i="1"/>
  <c r="U1118" i="1"/>
  <c r="U1630" i="1"/>
  <c r="U804" i="1"/>
  <c r="U1133" i="1"/>
  <c r="U2325" i="1"/>
  <c r="U3028" i="1"/>
  <c r="U1308" i="1"/>
  <c r="U909" i="1"/>
  <c r="U908" i="1"/>
  <c r="U3542" i="1"/>
  <c r="U1799" i="1"/>
  <c r="U2078" i="1"/>
  <c r="U1798" i="1"/>
  <c r="U2879" i="1"/>
  <c r="U988" i="1"/>
  <c r="U1227" i="1"/>
  <c r="U2877" i="1"/>
  <c r="U1612" i="1"/>
  <c r="U2447" i="1"/>
  <c r="U2332" i="1"/>
  <c r="U2446" i="1"/>
  <c r="U4111" i="1"/>
  <c r="U3303" i="1"/>
  <c r="U3796" i="1"/>
  <c r="U2165" i="1"/>
  <c r="U2164" i="1"/>
  <c r="U3453" i="1"/>
  <c r="U2163" i="1"/>
  <c r="U3845" i="1"/>
  <c r="U3995" i="1"/>
  <c r="U3994" i="1"/>
  <c r="U1339" i="1"/>
  <c r="U173" i="1"/>
  <c r="U3390" i="1"/>
  <c r="U2341" i="1"/>
  <c r="U2420" i="1"/>
  <c r="U2391" i="1"/>
  <c r="U1915" i="1"/>
  <c r="U3909" i="1"/>
  <c r="U3189" i="1"/>
  <c r="U2759" i="1"/>
  <c r="U2819" i="1"/>
  <c r="U1006" i="1"/>
  <c r="U3102" i="1"/>
  <c r="U2190" i="1"/>
  <c r="U4055" i="1"/>
  <c r="U333" i="1"/>
  <c r="U3607" i="1"/>
  <c r="U3326" i="1"/>
  <c r="U3100" i="1"/>
  <c r="U924" i="1"/>
  <c r="U3918" i="1"/>
  <c r="U46" i="1"/>
  <c r="U2094" i="1"/>
  <c r="U1380" i="1"/>
  <c r="U2900" i="1"/>
  <c r="U1566" i="1"/>
  <c r="U1379" i="1"/>
  <c r="U788" i="1"/>
  <c r="U1103" i="1"/>
  <c r="U3181" i="1"/>
  <c r="U3179" i="1"/>
  <c r="U998" i="1"/>
  <c r="U3391" i="1"/>
  <c r="U4079" i="1"/>
  <c r="U2892" i="1"/>
  <c r="U2174" i="1"/>
  <c r="U1102" i="1"/>
  <c r="U198" i="1"/>
  <c r="U3350" i="1"/>
  <c r="U1372" i="1"/>
  <c r="U597" i="1"/>
  <c r="U1998" i="1"/>
  <c r="U1995" i="1"/>
  <c r="U3510" i="1"/>
  <c r="U3173" i="1"/>
  <c r="U3172" i="1"/>
  <c r="U1807" i="1"/>
  <c r="U3917" i="1"/>
  <c r="U1564" i="1"/>
  <c r="U1917" i="1"/>
  <c r="U358" i="1"/>
  <c r="U3927" i="1"/>
  <c r="U2732" i="1"/>
  <c r="U4061" i="1"/>
  <c r="U3507" i="1"/>
  <c r="U1342" i="1"/>
  <c r="U1949" i="1"/>
  <c r="U1599" i="1"/>
  <c r="U3698" i="1"/>
  <c r="U3807" i="1"/>
  <c r="U1987" i="1"/>
  <c r="U2730" i="1"/>
  <c r="U2285" i="1"/>
  <c r="U3498" i="1"/>
  <c r="U1559" i="1"/>
  <c r="U3075" i="1"/>
  <c r="U2158" i="1"/>
  <c r="U2156" i="1"/>
  <c r="U636" i="1"/>
  <c r="U478" i="1"/>
  <c r="U1491" i="1"/>
  <c r="U2955" i="1"/>
  <c r="U1486" i="1"/>
  <c r="U158" i="1"/>
  <c r="U894" i="1"/>
  <c r="U2679" i="1"/>
  <c r="U3837" i="1"/>
  <c r="U1892" i="1"/>
  <c r="U2251" i="1"/>
  <c r="U775" i="1"/>
  <c r="U4115" i="1"/>
  <c r="U1164" i="1"/>
  <c r="U1755" i="1"/>
  <c r="U1398" i="1"/>
  <c r="U2053" i="1"/>
  <c r="U3223" i="1"/>
  <c r="U3445" i="1"/>
  <c r="U3551" i="1"/>
  <c r="U3474" i="1"/>
  <c r="U1159" i="1"/>
  <c r="U3858" i="1"/>
  <c r="U2276" i="1"/>
  <c r="U3618" i="1"/>
  <c r="U1156" i="1"/>
  <c r="U3127" i="1"/>
  <c r="U2614" i="1"/>
  <c r="U3055" i="1"/>
  <c r="U1654" i="1"/>
  <c r="U3471" i="1"/>
  <c r="U822" i="1"/>
  <c r="U1285" i="1"/>
  <c r="U3251" i="1"/>
  <c r="U4062" i="1"/>
  <c r="U2011" i="1"/>
  <c r="U374" i="1"/>
  <c r="U1268" i="1"/>
  <c r="U134" i="1"/>
  <c r="U3982" i="1"/>
  <c r="U1109" i="1"/>
  <c r="U1420" i="1"/>
  <c r="U783" i="1"/>
  <c r="U2869" i="1"/>
  <c r="U2964" i="1"/>
  <c r="U2389" i="1"/>
  <c r="U1166" i="1"/>
  <c r="U398" i="1"/>
  <c r="U3621" i="1"/>
  <c r="U772" i="1"/>
  <c r="U1043" i="1"/>
  <c r="U1403" i="1"/>
  <c r="U3142" i="1"/>
  <c r="U1471" i="1"/>
  <c r="U1543" i="1"/>
  <c r="U3219" i="1"/>
  <c r="U3271" i="1"/>
  <c r="U2926" i="1"/>
  <c r="U221" i="1"/>
  <c r="U2701" i="1"/>
  <c r="U2923" i="1"/>
  <c r="U678" i="1"/>
  <c r="U1743" i="1"/>
  <c r="U444" i="1"/>
  <c r="U2043" i="1"/>
  <c r="U4091" i="1"/>
  <c r="U1197" i="1"/>
  <c r="U2213" i="1"/>
  <c r="U2699" i="1"/>
  <c r="U1191" i="1"/>
  <c r="U2118" i="1"/>
  <c r="U2667" i="1"/>
  <c r="U3294" i="1"/>
  <c r="U2917" i="1"/>
  <c r="U1055" i="1"/>
  <c r="U3310" i="1"/>
  <c r="U4012" i="1"/>
  <c r="U589" i="1"/>
  <c r="U1131" i="1"/>
  <c r="U2261" i="1"/>
  <c r="U3071" i="1"/>
  <c r="U1555" i="1"/>
  <c r="U79" i="1"/>
  <c r="U781" i="1"/>
  <c r="U2958" i="1"/>
  <c r="U479" i="1"/>
  <c r="U1062" i="1"/>
  <c r="U477" i="1"/>
  <c r="U1902" i="1"/>
  <c r="U2331" i="1"/>
  <c r="U3275" i="1"/>
  <c r="U2621" i="1"/>
  <c r="U1886" i="1"/>
  <c r="U1477" i="1"/>
  <c r="U1475" i="1"/>
  <c r="U1324" i="1"/>
  <c r="U1542" i="1"/>
  <c r="U1877" i="1"/>
  <c r="U2931" i="1"/>
  <c r="U3735" i="1"/>
  <c r="U1059" i="1"/>
  <c r="U3298" i="1"/>
  <c r="U4077" i="1"/>
  <c r="U685" i="1"/>
  <c r="U2559" i="1"/>
  <c r="U1747" i="1"/>
  <c r="U1460" i="1"/>
  <c r="U3787" i="1"/>
  <c r="U676" i="1"/>
  <c r="U3270" i="1"/>
  <c r="U2607" i="1"/>
  <c r="U4103" i="1"/>
  <c r="U4090" i="1"/>
  <c r="U2212" i="1"/>
  <c r="U941" i="1"/>
  <c r="U2838" i="1"/>
  <c r="U4067" i="1"/>
  <c r="U861" i="1"/>
  <c r="U2695" i="1"/>
  <c r="U3205" i="1"/>
  <c r="U2207" i="1"/>
  <c r="U3119" i="1"/>
  <c r="U143" i="1"/>
  <c r="U430" i="1"/>
  <c r="U2029" i="1"/>
  <c r="U1839" i="1"/>
  <c r="U1454" i="1"/>
  <c r="U2828" i="1"/>
  <c r="U1535" i="1"/>
  <c r="U1021" i="1"/>
  <c r="U1647" i="1"/>
  <c r="U3783" i="1"/>
  <c r="U3598" i="1"/>
  <c r="U22" i="1"/>
  <c r="U2663" i="1"/>
  <c r="U2911" i="1"/>
  <c r="U3574" i="1"/>
  <c r="U1318" i="1"/>
  <c r="U3716" i="1"/>
  <c r="U1701" i="1"/>
  <c r="U2661" i="1"/>
  <c r="U540" i="1"/>
  <c r="U4052" i="1"/>
  <c r="U3940" i="1"/>
  <c r="U2525" i="1"/>
  <c r="U4054" i="1"/>
  <c r="U1124" i="1"/>
  <c r="U3333" i="1"/>
  <c r="U3898" i="1"/>
  <c r="U340" i="1"/>
  <c r="U175" i="1"/>
  <c r="U3666" i="1"/>
  <c r="U2338" i="1"/>
  <c r="U3623" i="1"/>
  <c r="U3341" i="1"/>
  <c r="U3021" i="1"/>
  <c r="U349" i="1"/>
  <c r="U3887" i="1"/>
  <c r="U2366" i="1"/>
  <c r="U3930" i="1"/>
  <c r="U4037" i="1"/>
  <c r="U2527" i="1"/>
  <c r="U1299" i="1"/>
  <c r="U1199" i="1"/>
  <c r="U1198" i="1"/>
  <c r="U3997" i="1"/>
  <c r="U574" i="1"/>
  <c r="U3683" i="1"/>
  <c r="U1981" i="1"/>
  <c r="U3764" i="1"/>
  <c r="U1979" i="1"/>
  <c r="U2367" i="1"/>
  <c r="U2287" i="1"/>
  <c r="U3885" i="1"/>
  <c r="U1507" i="1"/>
  <c r="U2326" i="1"/>
  <c r="U2324" i="1"/>
  <c r="U2323" i="1"/>
  <c r="U3027" i="1"/>
  <c r="U1562" i="1"/>
  <c r="U3914" i="1"/>
  <c r="U2487" i="1"/>
  <c r="U2405" i="1"/>
  <c r="U1229" i="1"/>
  <c r="U2806" i="1"/>
  <c r="U2634" i="1"/>
  <c r="U1173" i="1"/>
  <c r="U1439" i="1"/>
  <c r="U2485" i="1"/>
  <c r="U1795" i="1"/>
  <c r="U3162" i="1"/>
  <c r="U2589" i="1"/>
  <c r="U167" i="1"/>
  <c r="U2286" i="1"/>
  <c r="U350" i="1"/>
  <c r="U1628" i="1"/>
  <c r="U3996" i="1"/>
  <c r="U1973" i="1"/>
  <c r="U1683" i="1"/>
  <c r="U2519" i="1"/>
  <c r="U710" i="1"/>
  <c r="U3875" i="1"/>
  <c r="U570" i="1"/>
  <c r="U1365" i="1"/>
  <c r="U3590" i="1"/>
  <c r="U182" i="1"/>
  <c r="U2804" i="1"/>
  <c r="U1434" i="1"/>
  <c r="U3955" i="1"/>
  <c r="U2708" i="1"/>
  <c r="U3670" i="1"/>
  <c r="U2980" i="1"/>
  <c r="U3659" i="1"/>
  <c r="U3709" i="1"/>
  <c r="U2706" i="1"/>
  <c r="U1303" i="1"/>
  <c r="U1789" i="1"/>
  <c r="U1302" i="1"/>
  <c r="U84" i="1"/>
  <c r="U1205" i="1"/>
  <c r="U3923" i="1"/>
  <c r="U300" i="1"/>
  <c r="U2762" i="1"/>
  <c r="U3020" i="1"/>
  <c r="U4035" i="1"/>
  <c r="U226" i="1"/>
  <c r="U645" i="1"/>
  <c r="U2802" i="1"/>
  <c r="U3667" i="1"/>
  <c r="U2364" i="1"/>
  <c r="U3759" i="1"/>
  <c r="U251" i="1"/>
  <c r="U2710" i="1"/>
  <c r="U1203" i="1"/>
  <c r="U644" i="1"/>
  <c r="U403" i="1"/>
  <c r="U402" i="1"/>
  <c r="U1422" i="1"/>
  <c r="U180" i="1"/>
  <c r="U3843" i="1"/>
  <c r="U3571" i="1"/>
  <c r="U2370" i="1"/>
  <c r="U3357" i="1"/>
  <c r="U2020" i="1"/>
  <c r="U3627" i="1"/>
  <c r="U1358" i="1"/>
  <c r="U47" i="1"/>
  <c r="U1083" i="1"/>
  <c r="U2970" i="1"/>
  <c r="U174" i="1"/>
  <c r="U1583" i="1"/>
  <c r="U3754" i="1"/>
  <c r="U3515" i="1"/>
  <c r="U1069" i="1"/>
  <c r="U332" i="1"/>
  <c r="U1514" i="1"/>
  <c r="U2813" i="1"/>
  <c r="U3595" i="1"/>
  <c r="U532" i="1"/>
  <c r="U2647" i="1"/>
  <c r="U3410" i="1"/>
  <c r="U1309" i="1"/>
  <c r="U2427" i="1"/>
  <c r="U2967" i="1"/>
  <c r="U1331" i="1"/>
  <c r="U3426" i="1"/>
  <c r="U2406" i="1"/>
  <c r="U1997" i="1"/>
  <c r="U1634" i="1"/>
  <c r="U724" i="1"/>
  <c r="U1806" i="1"/>
  <c r="U359" i="1"/>
  <c r="U3462" i="1"/>
  <c r="U3946" i="1"/>
  <c r="U805" i="1"/>
  <c r="U3348" i="1"/>
  <c r="U575" i="1"/>
  <c r="U828" i="1"/>
  <c r="U253" i="1"/>
  <c r="U2534" i="1"/>
  <c r="U3582" i="1"/>
  <c r="U1307" i="1"/>
  <c r="U2355" i="1"/>
  <c r="U3541" i="1"/>
  <c r="U3957" i="1"/>
  <c r="U1171" i="1"/>
  <c r="U3762" i="1"/>
  <c r="U572" i="1"/>
  <c r="U4015" i="1"/>
  <c r="U3004" i="1"/>
  <c r="U2375" i="1"/>
  <c r="U2422" i="1"/>
  <c r="U3324" i="1"/>
  <c r="U4046" i="1"/>
  <c r="U1429" i="1"/>
  <c r="U1206" i="1"/>
  <c r="U901" i="1"/>
  <c r="U3018" i="1"/>
  <c r="U1679" i="1"/>
  <c r="U348" i="1"/>
  <c r="U1146" i="1"/>
  <c r="U1595" i="1"/>
  <c r="U100" i="1"/>
  <c r="U2371" i="1"/>
  <c r="U3862" i="1"/>
  <c r="U3669" i="1"/>
  <c r="U3010" i="1"/>
  <c r="U4005" i="1"/>
  <c r="U1519" i="1"/>
  <c r="U3435" i="1"/>
  <c r="U3107" i="1"/>
  <c r="U2774" i="1"/>
  <c r="U3883" i="1"/>
  <c r="U133" i="1"/>
  <c r="U3434" i="1"/>
  <c r="U2542" i="1"/>
  <c r="U2379" i="1"/>
  <c r="U126" i="1"/>
  <c r="U1687" i="1"/>
  <c r="U733" i="1"/>
  <c r="U2180" i="1"/>
  <c r="U3429" i="1"/>
  <c r="U140" i="1"/>
  <c r="U3182" i="1"/>
  <c r="U997" i="1"/>
  <c r="U551" i="1"/>
  <c r="U2460" i="1"/>
  <c r="U1919" i="1"/>
  <c r="U2644" i="1"/>
  <c r="U2595" i="1"/>
  <c r="U1371" i="1"/>
  <c r="U2171" i="1"/>
  <c r="U3094" i="1"/>
  <c r="U3247" i="1"/>
  <c r="U3751" i="1"/>
  <c r="U1343" i="1"/>
  <c r="U830" i="1"/>
  <c r="U3714" i="1"/>
  <c r="U1340" i="1"/>
  <c r="U3506" i="1"/>
  <c r="U911" i="1"/>
  <c r="U3924" i="1"/>
  <c r="U2749" i="1"/>
  <c r="U1094" i="1"/>
  <c r="U3086" i="1"/>
  <c r="U3346" i="1"/>
  <c r="U2167" i="1"/>
  <c r="U1794" i="1"/>
  <c r="U2876" i="1"/>
  <c r="U3711" i="1"/>
  <c r="U3402" i="1"/>
  <c r="U1366" i="1"/>
  <c r="U1207" i="1"/>
  <c r="U2075" i="1"/>
  <c r="U2283" i="1"/>
  <c r="U269" i="1"/>
  <c r="U2588" i="1"/>
  <c r="U3844" i="1"/>
  <c r="U642" i="1"/>
  <c r="U1677" i="1"/>
  <c r="U703" i="1"/>
  <c r="U2627" i="1"/>
  <c r="U3242" i="1"/>
  <c r="U111" i="1"/>
  <c r="U1419" i="1"/>
  <c r="U1418" i="1"/>
  <c r="U2581" i="1"/>
  <c r="U1501" i="1"/>
  <c r="U1047" i="1"/>
  <c r="U1500" i="1"/>
  <c r="U2867" i="1"/>
  <c r="U1930" i="1"/>
  <c r="U1674" i="1"/>
  <c r="U524" i="1"/>
  <c r="U1780" i="1"/>
  <c r="U974" i="1"/>
  <c r="U1414" i="1"/>
  <c r="U1775" i="1"/>
  <c r="U3066" i="1"/>
  <c r="U3151" i="1"/>
  <c r="U1493" i="1"/>
  <c r="U2863" i="1"/>
  <c r="U1671" i="1"/>
  <c r="U4117" i="1"/>
  <c r="U1772" i="1"/>
  <c r="U476" i="1"/>
  <c r="U3150" i="1"/>
  <c r="U1077" i="1"/>
  <c r="U1485" i="1"/>
  <c r="U3236" i="1"/>
  <c r="U1547" i="1"/>
  <c r="U3840" i="1"/>
  <c r="U2149" i="1"/>
  <c r="U470" i="1"/>
  <c r="U68" i="1"/>
  <c r="U3905" i="1"/>
  <c r="U3838" i="1"/>
  <c r="U778" i="1"/>
  <c r="U3904" i="1"/>
  <c r="U2950" i="1"/>
  <c r="U1165" i="1"/>
  <c r="U2575" i="1"/>
  <c r="U189" i="1"/>
  <c r="U3234" i="1"/>
  <c r="U3558" i="1"/>
  <c r="U1890" i="1"/>
  <c r="U2479" i="1"/>
  <c r="U2478" i="1"/>
  <c r="U3554" i="1"/>
  <c r="U1762" i="1"/>
  <c r="U3833" i="1"/>
  <c r="U1404" i="1"/>
  <c r="U2941" i="1"/>
  <c r="U2940" i="1"/>
  <c r="U3832" i="1"/>
  <c r="U893" i="1"/>
  <c r="U1476" i="1"/>
  <c r="U2851" i="1"/>
  <c r="U1757" i="1"/>
  <c r="U3532" i="1"/>
  <c r="U2246" i="1"/>
  <c r="U396" i="1"/>
  <c r="U4043" i="1"/>
  <c r="U1126" i="1"/>
  <c r="U3791" i="1"/>
  <c r="U2244" i="1"/>
  <c r="U767" i="1"/>
  <c r="U1879" i="1"/>
  <c r="U394" i="1"/>
  <c r="U3446" i="1"/>
  <c r="U1038" i="1"/>
  <c r="U1245" i="1"/>
  <c r="U765" i="1"/>
  <c r="U1399" i="1"/>
  <c r="U2846" i="1"/>
  <c r="U1061" i="1"/>
  <c r="U3059" i="1"/>
  <c r="U2933" i="1"/>
  <c r="U626" i="1"/>
  <c r="U762" i="1"/>
  <c r="U887" i="1"/>
  <c r="U455" i="1"/>
  <c r="U955" i="1"/>
  <c r="U759" i="1"/>
  <c r="U3974" i="1"/>
  <c r="U391" i="1"/>
  <c r="U1467" i="1"/>
  <c r="U2565" i="1"/>
  <c r="U3826" i="1"/>
  <c r="U3136" i="1"/>
  <c r="U3443" i="1"/>
  <c r="U4023" i="1"/>
  <c r="U2358" i="1"/>
  <c r="U3731" i="1"/>
  <c r="U3264" i="1"/>
  <c r="U622" i="1"/>
  <c r="U1114" i="1"/>
  <c r="U77" i="1"/>
  <c r="U3255" i="1"/>
  <c r="U3705" i="1"/>
  <c r="U4096" i="1"/>
  <c r="U2475" i="1"/>
  <c r="U3473" i="1"/>
  <c r="U2927" i="1"/>
  <c r="U2131" i="1"/>
  <c r="U2230" i="1"/>
  <c r="U3969" i="1"/>
  <c r="U1141" i="1"/>
  <c r="U1867" i="1"/>
  <c r="U3440" i="1"/>
  <c r="U621" i="1"/>
  <c r="U2126" i="1"/>
  <c r="U2275" i="1"/>
  <c r="U262" i="1"/>
  <c r="U2450" i="1"/>
  <c r="U2436" i="1"/>
  <c r="U2410" i="1"/>
  <c r="U852" i="1"/>
  <c r="U3398" i="1"/>
  <c r="U3675" i="1"/>
  <c r="U1012" i="1"/>
  <c r="U3046" i="1"/>
  <c r="U3983" i="1"/>
  <c r="U2333" i="1"/>
  <c r="U2308" i="1"/>
  <c r="U1387" i="1"/>
  <c r="U375" i="1"/>
  <c r="U1571" i="1"/>
  <c r="U1134" i="1"/>
  <c r="U3484" i="1"/>
  <c r="U606" i="1"/>
  <c r="U3371" i="1"/>
  <c r="U2007" i="1"/>
  <c r="U3687" i="1"/>
  <c r="U1355" i="1"/>
  <c r="U2306" i="1"/>
  <c r="U2093" i="1"/>
  <c r="U731" i="1"/>
  <c r="U2494" i="1"/>
  <c r="U1823" i="1"/>
  <c r="U3939" i="1"/>
  <c r="U1820" i="1"/>
  <c r="U3039" i="1"/>
  <c r="U596" i="1"/>
  <c r="U2755" i="1"/>
  <c r="U2885" i="1"/>
  <c r="U2882" i="1"/>
  <c r="U1565" i="1"/>
  <c r="U3916" i="1"/>
  <c r="U494" i="1"/>
  <c r="U3671" i="1"/>
  <c r="U4018" i="1"/>
  <c r="U1063" i="1"/>
  <c r="U3925" i="1"/>
  <c r="U1591" i="1"/>
  <c r="U1982" i="1"/>
  <c r="U2509" i="1"/>
  <c r="U3655" i="1"/>
  <c r="U3804" i="1"/>
  <c r="U3347" i="1"/>
  <c r="U1174" i="1"/>
  <c r="U2486" i="1"/>
  <c r="U3311" i="1"/>
  <c r="U3605" i="1"/>
  <c r="U2875" i="1"/>
  <c r="U3343" i="1"/>
  <c r="U2284" i="1"/>
  <c r="U212" i="1"/>
  <c r="U1579" i="1"/>
  <c r="U2742" i="1"/>
  <c r="U85" i="1"/>
  <c r="U2458" i="1"/>
  <c r="U647" i="1"/>
  <c r="U12" i="1"/>
  <c r="U3317" i="1"/>
  <c r="U3758" i="1"/>
  <c r="U1678" i="1"/>
  <c r="U2349" i="1"/>
  <c r="U2263" i="1"/>
  <c r="U1558" i="1"/>
  <c r="U3076" i="1"/>
  <c r="U487" i="1"/>
  <c r="U2315" i="1"/>
  <c r="U1556" i="1"/>
  <c r="U2260" i="1"/>
  <c r="U399" i="1"/>
  <c r="U638" i="1"/>
  <c r="U1909" i="1"/>
  <c r="U2067" i="1"/>
  <c r="U2686" i="1"/>
  <c r="U2685" i="1"/>
  <c r="U483" i="1"/>
  <c r="U526" i="1"/>
  <c r="U2866" i="1"/>
  <c r="U2684" i="1"/>
  <c r="U635" i="1"/>
  <c r="U634" i="1"/>
  <c r="U523" i="1"/>
  <c r="U1779" i="1"/>
  <c r="U1413" i="1"/>
  <c r="U2578" i="1"/>
  <c r="U2682" i="1"/>
  <c r="U1551" i="1"/>
  <c r="U1773" i="1"/>
  <c r="U4014" i="1"/>
  <c r="U1107" i="1"/>
  <c r="U98" i="1"/>
  <c r="U2301" i="1"/>
  <c r="U2860" i="1"/>
  <c r="U971" i="1"/>
  <c r="U3277" i="1"/>
  <c r="U1076" i="1"/>
  <c r="U1900" i="1"/>
  <c r="U1898" i="1"/>
  <c r="U1670" i="1"/>
  <c r="U2148" i="1"/>
  <c r="U3795" i="1"/>
  <c r="U2622" i="1"/>
  <c r="U1895" i="1"/>
  <c r="U1764" i="1"/>
  <c r="U1479" i="1"/>
  <c r="U63" i="1"/>
  <c r="U61" i="1"/>
  <c r="U3559" i="1"/>
  <c r="U965" i="1"/>
  <c r="U3447" i="1"/>
  <c r="U4098" i="1"/>
  <c r="U58" i="1"/>
  <c r="U4028" i="1"/>
  <c r="U964" i="1"/>
  <c r="U3339" i="1"/>
  <c r="U1406" i="1"/>
  <c r="U1478" i="1"/>
  <c r="U55" i="1"/>
  <c r="U1326" i="1"/>
  <c r="U53" i="1"/>
  <c r="U1220" i="1"/>
  <c r="U2415" i="1"/>
  <c r="U1759" i="1"/>
  <c r="U1668" i="1"/>
  <c r="U1758" i="1"/>
  <c r="U770" i="1"/>
  <c r="U3794" i="1"/>
  <c r="U151" i="1"/>
  <c r="U3229" i="1"/>
  <c r="U2501" i="1"/>
  <c r="U3653" i="1"/>
  <c r="U2847" i="1"/>
  <c r="U3790" i="1"/>
  <c r="U239" i="1"/>
  <c r="U3140" i="1"/>
  <c r="U163" i="1"/>
  <c r="U3638" i="1"/>
  <c r="U2676" i="1"/>
  <c r="U1663" i="1"/>
  <c r="U39" i="1"/>
  <c r="U3382" i="1"/>
  <c r="U2845" i="1"/>
  <c r="U3301" i="1"/>
  <c r="U3831" i="1"/>
  <c r="U957" i="1"/>
  <c r="U2238" i="1"/>
  <c r="U3830" i="1"/>
  <c r="U2135" i="1"/>
  <c r="U2619" i="1"/>
  <c r="U886" i="1"/>
  <c r="U453" i="1"/>
  <c r="U2052" i="1"/>
  <c r="U3954" i="1"/>
  <c r="U3442" i="1"/>
  <c r="U2134" i="1"/>
  <c r="U3821" i="1"/>
  <c r="U1871" i="1"/>
  <c r="U4047" i="1"/>
  <c r="U1396" i="1"/>
  <c r="U2476" i="1"/>
  <c r="U1142" i="1"/>
  <c r="U2507" i="1"/>
  <c r="U756" i="1"/>
  <c r="U1037" i="1"/>
  <c r="U1575" i="1"/>
  <c r="U4021" i="1"/>
  <c r="U2132" i="1"/>
  <c r="U3816" i="1"/>
  <c r="U515" i="1"/>
  <c r="U238" i="1"/>
  <c r="U3128" i="1"/>
  <c r="U2474" i="1"/>
  <c r="U3968" i="1"/>
  <c r="U1463" i="1"/>
  <c r="U1866" i="1"/>
  <c r="U2295" i="1"/>
  <c r="U3378" i="1"/>
  <c r="U618" i="1"/>
  <c r="U1087" i="1"/>
  <c r="U1863" i="1"/>
  <c r="U93" i="1"/>
  <c r="U3054" i="1"/>
  <c r="U38" i="1"/>
  <c r="U679" i="1"/>
  <c r="U1746" i="1"/>
  <c r="U2610" i="1"/>
  <c r="U3637" i="1"/>
  <c r="U2557" i="1"/>
  <c r="U3526" i="1"/>
  <c r="U2500" i="1"/>
  <c r="U3635" i="1"/>
  <c r="U3942" i="1"/>
  <c r="U2499" i="1"/>
  <c r="U1739" i="1"/>
  <c r="U1459" i="1"/>
  <c r="U943" i="1"/>
  <c r="U2342" i="1"/>
  <c r="U2668" i="1"/>
  <c r="U3488" i="1"/>
  <c r="U2516" i="1"/>
  <c r="U2214" i="1"/>
  <c r="U3720" i="1"/>
  <c r="U3467" i="1"/>
  <c r="U2412" i="1"/>
  <c r="U3252" i="1"/>
  <c r="U3691" i="1"/>
  <c r="U2469" i="1"/>
  <c r="U3911" i="1"/>
  <c r="U2606" i="1"/>
  <c r="U3868" i="1"/>
  <c r="U863" i="1"/>
  <c r="U1847" i="1"/>
  <c r="U3962" i="1"/>
  <c r="U3523" i="1"/>
  <c r="U2555" i="1"/>
  <c r="U2116" i="1"/>
  <c r="U2918" i="1"/>
  <c r="U748" i="1"/>
  <c r="U2035" i="1"/>
  <c r="U2837" i="1"/>
  <c r="U1732" i="1"/>
  <c r="U2402" i="1"/>
  <c r="U2704" i="1"/>
  <c r="U2551" i="1"/>
  <c r="U3121" i="1"/>
  <c r="U2550" i="1"/>
  <c r="U1279" i="1"/>
  <c r="U4053" i="1"/>
  <c r="U2694" i="1"/>
  <c r="U2206" i="1"/>
  <c r="U1724" i="1"/>
  <c r="U3118" i="1"/>
  <c r="U2028" i="1"/>
  <c r="U1723" i="1"/>
  <c r="U3269" i="1"/>
  <c r="U1719" i="1"/>
  <c r="U2830" i="1"/>
  <c r="U1716" i="1"/>
  <c r="U2026" i="1"/>
  <c r="U510" i="1"/>
  <c r="U853" i="1"/>
  <c r="U4088" i="1"/>
  <c r="U794" i="1"/>
  <c r="U3388" i="1"/>
  <c r="U4066" i="1"/>
  <c r="U1706" i="1"/>
  <c r="U1019" i="1"/>
  <c r="U162" i="1"/>
  <c r="U2974" i="1"/>
  <c r="U3111" i="1"/>
  <c r="U541" i="1"/>
  <c r="U219" i="1"/>
  <c r="U619" i="1"/>
  <c r="U1462" i="1"/>
  <c r="U2671" i="1"/>
  <c r="U946" i="1"/>
  <c r="U3472" i="1"/>
  <c r="U1395" i="1"/>
  <c r="U879" i="1"/>
  <c r="U2122" i="1"/>
  <c r="U878" i="1"/>
  <c r="U3052" i="1"/>
  <c r="U446" i="1"/>
  <c r="U875" i="1"/>
  <c r="U2556" i="1"/>
  <c r="U3051" i="1"/>
  <c r="U445" i="1"/>
  <c r="U1111" i="1"/>
  <c r="U2669" i="1"/>
  <c r="U443" i="1"/>
  <c r="U3469" i="1"/>
  <c r="U3468" i="1"/>
  <c r="U2343" i="1"/>
  <c r="U439" i="1"/>
  <c r="U3966" i="1"/>
  <c r="U869" i="1"/>
  <c r="U750" i="1"/>
  <c r="U1293" i="1"/>
  <c r="U1735" i="1"/>
  <c r="U3211" i="1"/>
  <c r="U3253" i="1"/>
  <c r="U1338" i="1"/>
  <c r="U3869" i="1"/>
  <c r="U3321" i="1"/>
  <c r="U2840" i="1"/>
  <c r="U4076" i="1"/>
  <c r="U2439" i="1"/>
  <c r="U3359" i="1"/>
  <c r="U1239" i="1"/>
  <c r="U1846" i="1"/>
  <c r="U3961" i="1"/>
  <c r="U2117" i="1"/>
  <c r="U2037" i="1"/>
  <c r="U3207" i="1"/>
  <c r="U1734" i="1"/>
  <c r="U383" i="1"/>
  <c r="U1733" i="1"/>
  <c r="U2741" i="1"/>
  <c r="U3886" i="1"/>
  <c r="U3690" i="1"/>
  <c r="U747" i="1"/>
  <c r="U3681" i="1"/>
  <c r="U2335" i="1"/>
  <c r="U2208" i="1"/>
  <c r="U1726" i="1"/>
  <c r="U2665" i="1"/>
  <c r="U859" i="1"/>
  <c r="U2109" i="1"/>
  <c r="U382" i="1"/>
  <c r="U663" i="1"/>
  <c r="U37" i="1"/>
  <c r="U1536" i="1"/>
  <c r="U2205" i="1"/>
  <c r="U1715" i="1"/>
  <c r="U1711" i="1"/>
  <c r="U1709" i="1"/>
  <c r="U4089" i="1"/>
  <c r="U607" i="1"/>
  <c r="U1623" i="1"/>
  <c r="U2024" i="1"/>
  <c r="U1946" i="1"/>
  <c r="U3677" i="1"/>
  <c r="U2357" i="1"/>
  <c r="U1707" i="1"/>
  <c r="U1836" i="1"/>
  <c r="U1835" i="1"/>
  <c r="U1704" i="1"/>
  <c r="U342" i="1"/>
  <c r="U3579" i="1"/>
  <c r="U935" i="1"/>
  <c r="U1135" i="1"/>
  <c r="U1287" i="1"/>
  <c r="U933" i="1"/>
  <c r="U1572" i="1"/>
  <c r="U791" i="1"/>
  <c r="U1276" i="1"/>
  <c r="U2725" i="1"/>
  <c r="U1014" i="1"/>
  <c r="U3588" i="1"/>
  <c r="U1607" i="1"/>
  <c r="U3291" i="1"/>
  <c r="U259" i="1"/>
  <c r="U2724" i="1"/>
  <c r="U1274" i="1"/>
  <c r="U3485" i="1"/>
  <c r="U3399" i="1"/>
  <c r="U3586" i="1"/>
  <c r="U3198" i="1"/>
  <c r="U3572" i="1"/>
  <c r="U2464" i="1"/>
  <c r="U3439" i="1"/>
  <c r="U2660" i="1"/>
  <c r="U2463" i="1"/>
  <c r="U1335" i="1"/>
  <c r="U2722" i="1"/>
  <c r="U1255" i="1"/>
  <c r="U2411" i="1"/>
  <c r="U2433" i="1"/>
  <c r="U4109" i="1"/>
  <c r="U2369" i="1"/>
  <c r="U3413" i="1"/>
  <c r="U2022" i="1"/>
  <c r="U3851" i="1"/>
  <c r="U3195" i="1"/>
  <c r="U2019" i="1"/>
  <c r="U1605" i="1"/>
  <c r="U1187" i="1"/>
  <c r="U3047" i="1"/>
  <c r="U2907" i="1"/>
  <c r="U1333" i="1"/>
  <c r="U2604" i="1"/>
  <c r="U3193" i="1"/>
  <c r="U3781" i="1"/>
  <c r="U851" i="1"/>
  <c r="U1359" i="1"/>
  <c r="U1084" i="1"/>
  <c r="U1524" i="1"/>
  <c r="U1269" i="1"/>
  <c r="U1603" i="1"/>
  <c r="U3110" i="1"/>
  <c r="U3777" i="1"/>
  <c r="U117" i="1"/>
  <c r="U1317" i="1"/>
  <c r="U2368" i="1"/>
  <c r="U1452" i="1"/>
  <c r="U3715" i="1"/>
  <c r="U2356" i="1"/>
  <c r="U1315" i="1"/>
  <c r="U3676" i="1"/>
  <c r="U1085" i="1"/>
  <c r="U1286" i="1"/>
  <c r="U1391" i="1"/>
  <c r="U3986" i="1"/>
  <c r="U325" i="1"/>
  <c r="U1594" i="1"/>
  <c r="U509" i="1"/>
  <c r="U508" i="1"/>
  <c r="U1013" i="1"/>
  <c r="U2382" i="1"/>
  <c r="U1284" i="1"/>
  <c r="U178" i="1"/>
  <c r="U1957" i="1"/>
  <c r="U742" i="1"/>
  <c r="U3613" i="1"/>
  <c r="U276" i="1"/>
  <c r="U2462" i="1"/>
  <c r="U3960" i="1"/>
  <c r="U3196" i="1"/>
  <c r="U4083" i="1"/>
  <c r="U2546" i="1"/>
  <c r="U3332" i="1"/>
  <c r="U3746" i="1"/>
  <c r="U3985" i="1"/>
  <c r="U4107" i="1"/>
  <c r="U246" i="1"/>
  <c r="U380" i="1"/>
  <c r="U1699" i="1"/>
  <c r="U2824" i="1"/>
  <c r="U1604" i="1"/>
  <c r="U2291" i="1"/>
  <c r="U2777" i="1"/>
  <c r="U1831" i="1"/>
  <c r="U539" i="1"/>
  <c r="U3894" i="1"/>
  <c r="U3259" i="1"/>
  <c r="U2290" i="1"/>
  <c r="U138" i="1"/>
  <c r="U2823" i="1"/>
  <c r="U1074" i="1"/>
  <c r="U2103" i="1"/>
  <c r="U1694" i="1"/>
  <c r="U2194" i="1"/>
  <c r="U3775" i="1"/>
  <c r="U2654" i="1"/>
  <c r="U2653" i="1"/>
  <c r="U1830" i="1"/>
  <c r="U927" i="1"/>
  <c r="U3517" i="1"/>
  <c r="U2651" i="1"/>
  <c r="U419" i="1"/>
  <c r="U3647" i="1"/>
  <c r="U1051" i="1"/>
  <c r="U3772" i="1"/>
  <c r="U1942" i="1"/>
  <c r="U3882" i="1"/>
  <c r="U2010" i="1"/>
  <c r="U135" i="1"/>
  <c r="U3327" i="1"/>
  <c r="U3771" i="1"/>
  <c r="U1642" i="1"/>
  <c r="U2986" i="1"/>
  <c r="U2822" i="1"/>
  <c r="U3432" i="1"/>
  <c r="U3908" i="1"/>
  <c r="U1516" i="1"/>
  <c r="U2430" i="1"/>
  <c r="U3188" i="1"/>
  <c r="U3285" i="1"/>
  <c r="U925" i="1"/>
  <c r="U370" i="1"/>
  <c r="U141" i="1"/>
  <c r="U2188" i="1"/>
  <c r="U3101" i="1"/>
  <c r="U2307" i="1"/>
  <c r="U330" i="1"/>
  <c r="U1515" i="1"/>
  <c r="U734" i="1"/>
  <c r="U602" i="1"/>
  <c r="U732" i="1"/>
  <c r="U3370" i="1"/>
  <c r="U1002" i="1"/>
  <c r="U919" i="1"/>
  <c r="U125" i="1"/>
  <c r="U730" i="1"/>
  <c r="U2407" i="1"/>
  <c r="U2718" i="1"/>
  <c r="U1236" i="1"/>
  <c r="U3952" i="1"/>
  <c r="U2898" i="1"/>
  <c r="U218" i="1"/>
  <c r="U999" i="1"/>
  <c r="U2648" i="1"/>
  <c r="U2597" i="1"/>
  <c r="U3644" i="1"/>
  <c r="U1638" i="1"/>
  <c r="U2998" i="1"/>
  <c r="U274" i="1"/>
  <c r="U2709" i="1"/>
  <c r="U2717" i="1"/>
  <c r="U317" i="1"/>
  <c r="U2716" i="1"/>
  <c r="U1822" i="1"/>
  <c r="U3427" i="1"/>
  <c r="U1920" i="1"/>
  <c r="U2492" i="1"/>
  <c r="U3040" i="1"/>
  <c r="U3176" i="1"/>
  <c r="U1178" i="1"/>
  <c r="U197" i="1"/>
  <c r="U4093" i="1"/>
  <c r="U362" i="1"/>
  <c r="U2643" i="1"/>
  <c r="U139" i="1"/>
  <c r="U582" i="1"/>
  <c r="U806" i="1"/>
  <c r="U1370" i="1"/>
  <c r="U316" i="1"/>
  <c r="U1951" i="1"/>
  <c r="U1512" i="1"/>
  <c r="U3509" i="1"/>
  <c r="U2594" i="1"/>
  <c r="U157" i="1"/>
  <c r="U1811" i="1"/>
  <c r="U2488" i="1"/>
  <c r="U3037" i="1"/>
  <c r="U3865" i="1"/>
  <c r="U3808" i="1"/>
  <c r="U1992" i="1"/>
  <c r="U1804" i="1"/>
  <c r="U2170" i="1"/>
  <c r="U4092" i="1"/>
  <c r="U3424" i="1"/>
  <c r="U3926" i="1"/>
  <c r="U357" i="1"/>
  <c r="U310" i="1"/>
  <c r="U1988" i="1"/>
  <c r="U1916" i="1"/>
  <c r="U28" i="1"/>
  <c r="U2637" i="1"/>
  <c r="U3461" i="1"/>
  <c r="U4060" i="1"/>
  <c r="U3766" i="1"/>
  <c r="U3409" i="1"/>
  <c r="U1509" i="1"/>
  <c r="U3741" i="1"/>
  <c r="U3499" i="1"/>
  <c r="U563" i="1"/>
  <c r="U1939" i="1"/>
  <c r="U1341" i="1"/>
  <c r="U1983" i="1"/>
  <c r="U2752" i="1"/>
  <c r="U3403" i="1"/>
  <c r="U27" i="1"/>
  <c r="U2082" i="1"/>
  <c r="U549" i="1"/>
  <c r="U1974" i="1"/>
  <c r="U836" i="1"/>
  <c r="U3364" i="1"/>
  <c r="U3006" i="1"/>
  <c r="U1050" i="1"/>
  <c r="U1629" i="1"/>
  <c r="U850" i="1"/>
  <c r="U4006" i="1"/>
  <c r="U3703" i="1"/>
  <c r="U2013" i="1"/>
  <c r="U4003" i="1"/>
  <c r="U1693" i="1"/>
  <c r="U2100" i="1"/>
  <c r="U1007" i="1"/>
  <c r="U2904" i="1"/>
  <c r="U308" i="1"/>
  <c r="U2544" i="1"/>
  <c r="U1386" i="1"/>
  <c r="U3105" i="1"/>
  <c r="U790" i="1"/>
  <c r="U1923" i="1"/>
  <c r="U1943" i="1"/>
  <c r="U2650" i="1"/>
  <c r="U3910" i="1"/>
  <c r="U1602" i="1"/>
  <c r="U2512" i="1"/>
  <c r="U1119" i="1"/>
  <c r="U4051" i="1"/>
  <c r="U334" i="1"/>
  <c r="U556" i="1"/>
  <c r="U3753" i="1"/>
  <c r="U3190" i="1"/>
  <c r="U1517" i="1"/>
  <c r="U2773" i="1"/>
  <c r="U2008" i="1"/>
  <c r="U1384" i="1"/>
  <c r="U1688" i="1"/>
  <c r="U2821" i="1"/>
  <c r="U2540" i="1"/>
  <c r="U3187" i="1"/>
  <c r="U534" i="1"/>
  <c r="U371" i="1"/>
  <c r="U2095" i="1"/>
  <c r="U500" i="1"/>
  <c r="U2719" i="1"/>
  <c r="U2187" i="1"/>
  <c r="U2408" i="1"/>
  <c r="U1082" i="1"/>
  <c r="U331" i="1"/>
  <c r="U2005" i="1"/>
  <c r="U2186" i="1"/>
  <c r="U2815" i="1"/>
  <c r="U3284" i="1"/>
  <c r="U3626" i="1"/>
  <c r="U366" i="1"/>
  <c r="U183" i="1"/>
  <c r="U2599" i="1"/>
  <c r="U1824" i="1"/>
  <c r="U2179" i="1"/>
  <c r="U3866" i="1"/>
  <c r="U1000" i="1"/>
  <c r="U3564" i="1"/>
  <c r="U1235" i="1"/>
  <c r="U3369" i="1"/>
  <c r="U364" i="1"/>
  <c r="U3180" i="1"/>
  <c r="U2090" i="1"/>
  <c r="U2378" i="1"/>
  <c r="U1619" i="1"/>
  <c r="U1214" i="1"/>
  <c r="U1978" i="1"/>
  <c r="U3411" i="1"/>
  <c r="U318" i="1"/>
  <c r="U87" i="1"/>
  <c r="U996" i="1"/>
  <c r="U3041" i="1"/>
  <c r="U1819" i="1"/>
  <c r="U3700" i="1"/>
  <c r="U1818" i="1"/>
  <c r="U3177" i="1"/>
  <c r="U1179" i="1"/>
  <c r="U599" i="1"/>
  <c r="U2361" i="1"/>
  <c r="U230" i="1"/>
  <c r="U4114" i="1"/>
  <c r="U1814" i="1"/>
  <c r="U2538" i="1"/>
  <c r="U1999" i="1"/>
  <c r="U915" i="1"/>
  <c r="U725" i="1"/>
  <c r="U581" i="1"/>
  <c r="U3950" i="1"/>
  <c r="U496" i="1"/>
  <c r="U2886" i="1"/>
  <c r="U1633" i="1"/>
  <c r="U723" i="1"/>
  <c r="U3425" i="1"/>
  <c r="U2087" i="1"/>
  <c r="U3365" i="1"/>
  <c r="U1809" i="1"/>
  <c r="U3036" i="1"/>
  <c r="U1805" i="1"/>
  <c r="U4074" i="1"/>
  <c r="U3170" i="1"/>
  <c r="U1631" i="1"/>
  <c r="U21" i="1"/>
  <c r="U492" i="1"/>
  <c r="U3314" i="1"/>
  <c r="U2997" i="1"/>
  <c r="U1950" i="1"/>
  <c r="U3034" i="1"/>
  <c r="U3749" i="1"/>
  <c r="U3662" i="1"/>
  <c r="U814" i="1"/>
  <c r="U3748" i="1"/>
  <c r="U3262" i="1"/>
  <c r="U565" i="1"/>
  <c r="U3959" i="1"/>
  <c r="U3915" i="1"/>
  <c r="U564" i="1"/>
  <c r="U2996" i="1"/>
  <c r="U1176" i="1"/>
  <c r="U1985" i="1"/>
  <c r="U2688" i="1"/>
  <c r="U812" i="1"/>
  <c r="U2753" i="1"/>
  <c r="U1266" i="1"/>
  <c r="U2510" i="1"/>
  <c r="U2083" i="1"/>
  <c r="U3266" i="1"/>
  <c r="U2988" i="1"/>
  <c r="U3879" i="1"/>
  <c r="U3032" i="1"/>
  <c r="U4102" i="1"/>
  <c r="U1252" i="1"/>
  <c r="U1508" i="1"/>
  <c r="U1100" i="1"/>
  <c r="U3029" i="1"/>
  <c r="U3307" i="1"/>
  <c r="U1563" i="1"/>
  <c r="U3422" i="1"/>
  <c r="U1098" i="1"/>
  <c r="U2320" i="1"/>
  <c r="U3581" i="1"/>
  <c r="U3090" i="1"/>
  <c r="U1149" i="1"/>
  <c r="U3246" i="1"/>
  <c r="U2081" i="1"/>
  <c r="U1800" i="1"/>
  <c r="U3167" i="1"/>
  <c r="U2592" i="1"/>
  <c r="U215" i="1"/>
  <c r="U3166" i="1"/>
  <c r="U4104" i="1"/>
  <c r="U717" i="1"/>
  <c r="U1797" i="1"/>
  <c r="U1172" i="1"/>
  <c r="U989" i="1"/>
  <c r="U1327" i="1"/>
  <c r="U302" i="1"/>
  <c r="U714" i="1"/>
  <c r="U1195" i="1"/>
  <c r="U1212" i="1"/>
  <c r="U1211" i="1"/>
  <c r="U1437" i="1"/>
  <c r="U3495" i="1"/>
  <c r="U2712" i="1"/>
  <c r="U1208" i="1"/>
  <c r="U1436" i="1"/>
  <c r="U3083" i="1"/>
  <c r="U1972" i="1"/>
  <c r="U2404" i="1"/>
  <c r="U1971" i="1"/>
  <c r="U3859" i="1"/>
  <c r="U410" i="1"/>
  <c r="U2423" i="1"/>
  <c r="U3603" i="1"/>
  <c r="U3600" i="1"/>
  <c r="U3877" i="1"/>
  <c r="U1791" i="1"/>
  <c r="U709" i="1"/>
  <c r="U987" i="1"/>
  <c r="U1435" i="1"/>
  <c r="U2966" i="1"/>
  <c r="U2518" i="1"/>
  <c r="U2508" i="1"/>
  <c r="U2984" i="1"/>
  <c r="U1066" i="1"/>
  <c r="U3594" i="1"/>
  <c r="U1937" i="1"/>
  <c r="U311" i="1"/>
  <c r="U648" i="1"/>
  <c r="U3389" i="1"/>
  <c r="U707" i="1"/>
  <c r="U1431" i="1"/>
  <c r="U408" i="1"/>
  <c r="U1428" i="1"/>
  <c r="U3450" i="1"/>
  <c r="U268" i="1"/>
  <c r="U2874" i="1"/>
  <c r="U3159" i="1"/>
  <c r="U407" i="1"/>
  <c r="U3654" i="1"/>
  <c r="U590" i="1"/>
  <c r="U296" i="1"/>
  <c r="U3504" i="1"/>
  <c r="U404" i="1"/>
  <c r="U1425" i="1"/>
  <c r="U3873" i="1"/>
  <c r="U3003" i="1"/>
  <c r="U2504" i="1"/>
  <c r="U1204" i="1"/>
  <c r="U1423" i="1"/>
  <c r="U982" i="1"/>
  <c r="U3872" i="1"/>
  <c r="U3991" i="1"/>
  <c r="U643" i="1"/>
  <c r="U3078" i="1"/>
  <c r="U3491" i="1"/>
  <c r="U3503" i="1"/>
  <c r="U7" i="1"/>
  <c r="U266" i="1"/>
  <c r="U1296" i="1"/>
  <c r="U3305" i="1"/>
  <c r="U2322" i="1"/>
  <c r="U3026" i="1"/>
  <c r="U910" i="1"/>
  <c r="U3091" i="1"/>
  <c r="U2169" i="1"/>
  <c r="U2533" i="1"/>
  <c r="U3168" i="1"/>
  <c r="U3799" i="1"/>
  <c r="U1328" i="1"/>
  <c r="U3085" i="1"/>
  <c r="U3421" i="1"/>
  <c r="U418" i="1"/>
  <c r="U2079" i="1"/>
  <c r="U416" i="1"/>
  <c r="U354" i="1"/>
  <c r="U1440" i="1"/>
  <c r="U2424" i="1"/>
  <c r="U214" i="1"/>
  <c r="U2878" i="1"/>
  <c r="U1048" i="1"/>
  <c r="U252" i="1"/>
  <c r="U3763" i="1"/>
  <c r="U1122" i="1"/>
  <c r="U1081" i="1"/>
  <c r="U3454" i="1"/>
  <c r="U1210" i="1"/>
  <c r="U168" i="1"/>
  <c r="U116" i="1"/>
  <c r="U166" i="1"/>
  <c r="U2747" i="1"/>
  <c r="U1148" i="1"/>
  <c r="U1793" i="1"/>
  <c r="U2746" i="1"/>
  <c r="U3024" i="1"/>
  <c r="U1587" i="1"/>
  <c r="U2166" i="1"/>
  <c r="U4038" i="1"/>
  <c r="U213" i="1"/>
  <c r="U3023" i="1"/>
  <c r="U1970" i="1"/>
  <c r="U2374" i="1"/>
  <c r="U1506" i="1"/>
  <c r="U2350" i="1"/>
  <c r="U904" i="1"/>
  <c r="U3082" i="1"/>
  <c r="U2503" i="1"/>
  <c r="U2365" i="1"/>
  <c r="U3891" i="1"/>
  <c r="U3406" i="1"/>
  <c r="U3890" i="1"/>
  <c r="U787" i="1"/>
  <c r="U2743" i="1"/>
  <c r="U3876" i="1"/>
  <c r="U3599" i="1"/>
  <c r="U3658" i="1"/>
  <c r="U902" i="1"/>
  <c r="U3283" i="1"/>
  <c r="U1788" i="1"/>
  <c r="U3160" i="1"/>
  <c r="U1787" i="1"/>
  <c r="U1426" i="1"/>
  <c r="U591" i="1"/>
  <c r="U2763" i="1"/>
  <c r="U2359" i="1"/>
  <c r="U984" i="1"/>
  <c r="U1224" i="1"/>
  <c r="U2873" i="1"/>
  <c r="U1364" i="1"/>
  <c r="U2071" i="1"/>
  <c r="U1194" i="1"/>
  <c r="U156" i="1"/>
  <c r="U3015" i="1"/>
  <c r="U4039" i="1"/>
  <c r="U3657" i="1"/>
  <c r="U2528" i="1"/>
  <c r="U4048" i="1"/>
  <c r="U3492" i="1"/>
  <c r="U2631" i="1"/>
  <c r="U3014" i="1"/>
  <c r="U3999" i="1"/>
  <c r="U2630" i="1"/>
  <c r="U2587" i="1"/>
  <c r="U2586" i="1"/>
  <c r="U1784" i="1"/>
  <c r="U32" i="1"/>
  <c r="E13" i="2"/>
  <c r="G13" i="2" s="1"/>
  <c r="E6" i="2"/>
  <c r="F6" i="2" s="1"/>
  <c r="E12" i="2"/>
  <c r="G12" i="2" s="1"/>
  <c r="E4" i="2"/>
  <c r="G4" i="2" s="1"/>
  <c r="E11" i="2"/>
  <c r="G11" i="2" s="1"/>
  <c r="E3" i="2"/>
  <c r="F3" i="2" s="1"/>
  <c r="E2" i="2"/>
  <c r="F2" i="2" s="1"/>
  <c r="E10" i="2"/>
  <c r="G10" i="2" s="1"/>
  <c r="E9" i="2"/>
  <c r="F9" i="2" s="1"/>
  <c r="E8" i="2"/>
  <c r="H8" i="2" s="1"/>
  <c r="E7" i="2"/>
  <c r="F7" i="2" s="1"/>
  <c r="G13" i="23" l="1"/>
  <c r="F13" i="23"/>
  <c r="G5" i="2"/>
  <c r="H5" i="2"/>
  <c r="H4" i="2"/>
  <c r="H6" i="2"/>
  <c r="H13" i="2"/>
  <c r="F4" i="2"/>
  <c r="F12" i="2"/>
  <c r="G2" i="2"/>
  <c r="G6" i="2"/>
  <c r="F13" i="2"/>
  <c r="H12" i="2"/>
  <c r="F11" i="2"/>
  <c r="H3" i="2"/>
  <c r="H9" i="2"/>
  <c r="G3" i="2"/>
  <c r="G9" i="2"/>
  <c r="F8" i="2"/>
  <c r="H2" i="2"/>
  <c r="H11" i="2"/>
  <c r="G7" i="2"/>
  <c r="H7" i="2"/>
  <c r="H10" i="2"/>
  <c r="F10" i="2"/>
  <c r="G8" i="2"/>
</calcChain>
</file>

<file path=xl/sharedStrings.xml><?xml version="1.0" encoding="utf-8"?>
<sst xmlns="http://schemas.openxmlformats.org/spreadsheetml/2006/main" count="34182" uniqueCount="8419">
  <si>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</si>
  <si>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</si>
  <si>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</si>
  <si>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</si>
  <si>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</si>
  <si>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</si>
  <si>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</si>
  <si>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</si>
  <si>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</si>
  <si>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</si>
  <si>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</si>
  <si>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</si>
  <si>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</si>
  <si>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</si>
  <si>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</si>
  <si>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</si>
  <si>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</si>
  <si>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</si>
  <si>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</si>
  <si>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</si>
  <si>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</si>
  <si>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</si>
  <si>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</si>
  <si>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</si>
  <si>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</si>
  <si>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</si>
  <si>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</si>
  <si>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</si>
  <si>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</si>
  <si>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</si>
  <si>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</si>
  <si>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</si>
  <si>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</si>
  <si>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</si>
  <si>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</si>
  <si>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</si>
  <si>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</si>
  <si>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</si>
  <si>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</si>
  <si>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</si>
  <si>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</si>
  <si>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</si>
  <si>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</si>
  <si>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</si>
  <si>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</si>
  <si>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</si>
  <si>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</si>
  <si>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</si>
  <si>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</si>
  <si>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</si>
  <si>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</si>
  <si>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</si>
  <si>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</si>
  <si>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</si>
  <si>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</si>
  <si>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</si>
  <si>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</si>
  <si>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</si>
  <si>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</si>
  <si>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</si>
  <si>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</si>
  <si>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</si>
  <si>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</si>
  <si>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</si>
  <si>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</si>
  <si>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</si>
  <si>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</si>
  <si>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</si>
  <si>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</si>
  <si>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</si>
  <si>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</si>
  <si>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</si>
  <si>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</si>
  <si>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</si>
  <si>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</si>
  <si>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</si>
  <si>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</si>
  <si>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</si>
  <si>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</si>
  <si>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</si>
  <si>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</si>
  <si>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</si>
  <si>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</si>
  <si>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</si>
  <si>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</si>
  <si>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</si>
  <si>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</si>
  <si>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</si>
  <si>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</si>
  <si>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</si>
  <si>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</si>
  <si>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</si>
  <si>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</si>
  <si>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</si>
  <si>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</si>
  <si>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</si>
  <si>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</si>
  <si>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</si>
  <si>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</si>
  <si>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</si>
  <si>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</si>
  <si>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</si>
  <si>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</si>
  <si>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</si>
  <si>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</si>
  <si>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</si>
  <si>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</si>
  <si>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</si>
  <si>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</si>
  <si>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</si>
  <si>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</si>
  <si>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</si>
  <si>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</si>
  <si>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</si>
  <si>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</si>
  <si>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</si>
  <si>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</si>
  <si>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</si>
  <si>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</si>
  <si>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</si>
  <si>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</si>
  <si>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</si>
  <si>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</si>
  <si>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</si>
  <si>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</si>
  <si>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</si>
  <si>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</si>
  <si>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</si>
  <si>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</si>
  <si>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</si>
  <si>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</si>
  <si>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</si>
  <si>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</si>
  <si>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</si>
  <si>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</si>
  <si>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</si>
  <si>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</si>
  <si>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</si>
  <si>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</si>
  <si>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</si>
  <si>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</si>
  <si>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</si>
  <si>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</si>
  <si>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</si>
  <si>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</si>
  <si>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</si>
  <si>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</si>
  <si>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</si>
  <si>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</si>
  <si>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</si>
  <si>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</si>
  <si>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</si>
  <si>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</si>
  <si>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</si>
  <si>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</si>
  <si>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</si>
  <si>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</si>
  <si>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</si>
  <si>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</si>
  <si>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</si>
  <si>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</si>
  <si>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</si>
  <si>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</si>
  <si>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</si>
  <si>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</si>
  <si>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</si>
  <si>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</si>
  <si>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</si>
  <si>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</si>
  <si>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</si>
  <si>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</si>
  <si>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</si>
  <si>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</si>
  <si>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</si>
  <si>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</si>
  <si>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</si>
  <si>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</si>
  <si>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</si>
  <si>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</si>
  <si>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</si>
  <si>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</si>
  <si>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</si>
  <si>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</si>
  <si>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</si>
  <si>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</si>
  <si>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</si>
  <si>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</si>
  <si>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</si>
  <si>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</si>
  <si>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</si>
  <si>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</si>
  <si>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</si>
  <si>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</si>
  <si>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</si>
  <si>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</si>
  <si>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</si>
  <si>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</si>
  <si>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</si>
  <si>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</si>
  <si>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</si>
  <si>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</si>
  <si>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</si>
  <si>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</si>
  <si>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</si>
  <si>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</si>
  <si>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</si>
  <si>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</si>
  <si>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</si>
  <si>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</si>
  <si>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</si>
  <si>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</si>
  <si>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</si>
  <si>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</si>
  <si>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</si>
  <si>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</si>
  <si>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</si>
  <si>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</si>
  <si>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</si>
  <si>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</si>
  <si>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</si>
  <si>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</si>
  <si>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</si>
  <si>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</si>
  <si>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</si>
  <si>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</si>
  <si>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</si>
  <si>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</si>
  <si>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</si>
  <si>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</si>
  <si>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</si>
  <si>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</si>
  <si>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</si>
  <si>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</si>
  <si>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</si>
  <si>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</si>
  <si>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</si>
  <si>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</si>
  <si>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</si>
  <si>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</si>
  <si>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</si>
  <si>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</si>
  <si>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</si>
  <si>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</si>
  <si>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</si>
  <si>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</si>
  <si>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</si>
  <si>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</si>
  <si>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</si>
  <si>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</si>
  <si>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</si>
  <si>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</si>
  <si>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</si>
  <si>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</si>
  <si>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</si>
  <si>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</si>
  <si>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</si>
  <si>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</si>
  <si>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</si>
  <si>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</si>
  <si>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</si>
  <si>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</si>
  <si>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</si>
  <si>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</si>
  <si>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</si>
  <si>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</si>
  <si>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</si>
  <si>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</si>
  <si>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</si>
  <si>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</si>
  <si>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</si>
  <si>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</si>
  <si>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</si>
  <si>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</si>
  <si>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</si>
  <si>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</si>
  <si>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</si>
  <si>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</si>
  <si>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</si>
  <si>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</si>
  <si>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</si>
  <si>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</si>
  <si>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</si>
  <si>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</si>
  <si>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</si>
  <si>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</si>
  <si>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</si>
  <si>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</si>
  <si>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</si>
  <si>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</si>
  <si>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</si>
  <si>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</si>
  <si>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</si>
  <si>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</si>
  <si>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</si>
  <si>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</si>
  <si>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</si>
  <si>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</si>
  <si>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</si>
  <si>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</si>
  <si>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</si>
  <si>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</si>
  <si>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</si>
  <si>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</si>
  <si>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</si>
  <si>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</si>
  <si>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</si>
  <si>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</si>
  <si>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</si>
  <si>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</si>
  <si>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</si>
  <si>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</si>
  <si>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</si>
  <si>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</si>
  <si>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</si>
  <si>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</si>
  <si>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</si>
  <si>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</si>
  <si>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</si>
  <si>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</si>
  <si>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</si>
  <si>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</si>
  <si>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</si>
  <si>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</si>
  <si>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</si>
  <si>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</si>
  <si>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</si>
  <si>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</si>
  <si>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</si>
  <si>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</si>
  <si>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</si>
  <si>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</si>
  <si>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</si>
  <si>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</si>
  <si>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</si>
  <si>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</si>
  <si>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</si>
  <si>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</si>
  <si>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</si>
  <si>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</si>
  <si>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</si>
  <si>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</si>
  <si>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</si>
  <si>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</si>
  <si>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</si>
  <si>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</si>
  <si>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</si>
  <si>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</si>
  <si>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</si>
  <si>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</si>
  <si>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</si>
  <si>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</si>
  <si>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</si>
  <si>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</si>
  <si>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</si>
  <si>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</si>
  <si>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</si>
  <si>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</si>
  <si>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</si>
  <si>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</si>
  <si>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</si>
  <si>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</si>
  <si>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</si>
  <si>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</si>
  <si>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</si>
  <si>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</si>
  <si>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</si>
  <si>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</si>
  <si>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</si>
  <si>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</si>
  <si>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</si>
  <si>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</si>
  <si>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</si>
  <si>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</si>
  <si>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</si>
  <si>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</si>
  <si>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</si>
  <si>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</si>
  <si>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</si>
  <si>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</si>
  <si>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</si>
  <si>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</si>
  <si>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</si>
  <si>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</si>
  <si>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</si>
  <si>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</si>
  <si>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</si>
  <si>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</si>
  <si>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</si>
  <si>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</si>
  <si>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</si>
  <si>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</si>
  <si>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</si>
  <si>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</si>
  <si>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</si>
  <si>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</si>
  <si>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</si>
  <si>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</si>
  <si>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</si>
  <si>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</si>
  <si>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</si>
  <si>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</si>
  <si>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</si>
  <si>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</si>
  <si>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</si>
  <si>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</si>
  <si>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</si>
  <si>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</si>
  <si>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</si>
  <si>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</si>
  <si>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</si>
  <si>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</si>
  <si>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</si>
  <si>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</si>
  <si>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</si>
  <si>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</si>
  <si>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</si>
  <si>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</si>
  <si>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</si>
  <si>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</si>
  <si>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</si>
  <si>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</si>
  <si>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</si>
  <si>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</si>
  <si>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</si>
  <si>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</si>
  <si>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</si>
  <si>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</si>
  <si>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</si>
  <si>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</si>
  <si>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</si>
  <si>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</si>
  <si>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</si>
  <si>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</si>
  <si>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</si>
  <si>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</si>
  <si>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</si>
  <si>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</si>
  <si>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</si>
  <si>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</si>
  <si>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</si>
  <si>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</si>
  <si>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</si>
  <si>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</si>
  <si>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</si>
  <si>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</si>
  <si>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</si>
  <si>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</si>
  <si>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</si>
  <si>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</si>
  <si>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</si>
  <si>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</si>
  <si>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</si>
  <si>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</si>
  <si>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</si>
  <si>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</si>
  <si>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</si>
  <si>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</si>
  <si>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</si>
  <si>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</si>
  <si>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</si>
  <si>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</si>
  <si>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</si>
  <si>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</si>
  <si>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</si>
  <si>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</si>
  <si>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</si>
  <si>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</si>
  <si>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</si>
  <si>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</si>
  <si>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</si>
  <si>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</si>
  <si>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</si>
  <si>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</si>
  <si>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</si>
  <si>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</si>
  <si>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</si>
  <si>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</si>
  <si>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</si>
  <si>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</si>
  <si>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</si>
  <si>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</si>
  <si>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</si>
  <si>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</si>
  <si>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</si>
  <si>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</si>
  <si>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</si>
  <si>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</si>
  <si>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</si>
  <si>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</si>
  <si>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</si>
  <si>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</si>
  <si>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</si>
  <si>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</si>
  <si>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</si>
  <si>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</si>
  <si>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</si>
  <si>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</si>
  <si>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</si>
  <si>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</si>
  <si>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</si>
  <si>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</si>
  <si>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</si>
  <si>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</si>
  <si>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</si>
  <si>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</si>
  <si>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</si>
  <si>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</si>
  <si>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</si>
  <si>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</si>
  <si>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</si>
  <si>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</si>
  <si>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</si>
  <si>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</si>
  <si>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</si>
  <si>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</si>
  <si>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</si>
  <si>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</si>
  <si>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</si>
  <si>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</si>
  <si>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</si>
  <si>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</si>
  <si>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</si>
  <si>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</si>
  <si>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</si>
  <si>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</si>
  <si>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</si>
  <si>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</si>
  <si>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</si>
  <si>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</si>
  <si>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</si>
  <si>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</si>
  <si>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</si>
  <si>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</si>
  <si>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</si>
  <si>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</si>
  <si>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</si>
  <si>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</si>
  <si>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</si>
  <si>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</si>
  <si>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</si>
  <si>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</si>
  <si>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</si>
  <si>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</si>
  <si>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</si>
  <si>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</si>
  <si>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</si>
  <si>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</si>
  <si>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</si>
  <si>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</si>
  <si>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</si>
  <si>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</si>
  <si>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</si>
  <si>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</si>
  <si>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</si>
  <si>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</si>
  <si>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</si>
  <si>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</si>
  <si>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</si>
  <si>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</si>
  <si>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</si>
  <si>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</si>
  <si>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</si>
  <si>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</si>
  <si>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</si>
  <si>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</si>
  <si>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</si>
  <si>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</si>
  <si>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</si>
  <si>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</si>
  <si>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</si>
  <si>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</si>
  <si>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</si>
  <si>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</si>
  <si>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</si>
  <si>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</si>
  <si>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</si>
  <si>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</si>
  <si>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</si>
  <si>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</si>
  <si>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</si>
  <si>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</si>
  <si>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</si>
  <si>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</si>
  <si>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</si>
  <si>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</si>
  <si>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</si>
  <si>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</si>
  <si>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</si>
  <si>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</si>
  <si>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</si>
  <si>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</si>
  <si>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</si>
  <si>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</si>
  <si>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</si>
  <si>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</si>
  <si>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</si>
  <si>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</si>
  <si>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</si>
  <si>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</si>
  <si>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</si>
  <si>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</si>
  <si>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</si>
  <si>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</si>
  <si>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</si>
  <si>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</si>
  <si>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</si>
  <si>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</si>
  <si>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</si>
  <si>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</si>
  <si>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</si>
  <si>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</si>
  <si>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</si>
  <si>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</si>
  <si>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</si>
  <si>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</si>
  <si>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</si>
  <si>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</si>
  <si>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</si>
  <si>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</si>
  <si>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</si>
  <si>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</si>
  <si>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</si>
  <si>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</si>
  <si>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</si>
  <si>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</si>
  <si>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</si>
  <si>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</si>
  <si>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</si>
  <si>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</si>
  <si>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</si>
  <si>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</si>
  <si>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</si>
  <si>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</si>
  <si>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</si>
  <si>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</si>
  <si>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</si>
  <si>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</si>
  <si>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</si>
  <si>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</si>
  <si>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</si>
  <si>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</si>
  <si>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</si>
  <si>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</si>
  <si>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</si>
  <si>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</si>
  <si>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</si>
  <si>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</si>
  <si>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</si>
  <si>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</si>
  <si>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</si>
  <si>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</si>
  <si>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</si>
  <si>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</si>
  <si>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</si>
  <si>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</si>
  <si>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</si>
  <si>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</si>
  <si>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</si>
  <si>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</si>
  <si>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</si>
  <si>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</si>
  <si>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</si>
  <si>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</si>
  <si>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</si>
  <si>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</si>
  <si>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</si>
  <si>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</si>
  <si>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</si>
  <si>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</si>
  <si>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</si>
  <si>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</si>
  <si>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</si>
  <si>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</si>
  <si>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</si>
  <si>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</si>
  <si>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</si>
  <si>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</si>
  <si>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</si>
  <si>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</si>
  <si>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</si>
  <si>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</si>
  <si>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</si>
  <si>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</si>
  <si>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</si>
  <si>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</si>
  <si>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</si>
  <si>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</si>
  <si>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</si>
  <si>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</si>
  <si>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</si>
  <si>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</si>
  <si>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</si>
  <si>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</si>
  <si>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</si>
  <si>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</si>
  <si>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</si>
  <si>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</si>
  <si>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</si>
  <si>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</si>
  <si>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</si>
  <si>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</si>
  <si>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</si>
  <si>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</si>
  <si>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</si>
  <si>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</si>
  <si>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</si>
  <si>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</si>
  <si>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</si>
  <si>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</si>
  <si>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</si>
  <si>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</si>
  <si>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</si>
  <si>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</si>
  <si>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</si>
  <si>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</si>
  <si>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</si>
  <si>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</si>
  <si>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</si>
  <si>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</si>
  <si>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</si>
  <si>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</si>
  <si>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</si>
  <si>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</si>
  <si>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</si>
  <si>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</si>
  <si>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</si>
  <si>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</si>
  <si>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</si>
  <si>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</si>
  <si>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</si>
  <si>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</si>
  <si>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</si>
  <si>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</si>
  <si>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</si>
  <si>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</si>
  <si>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</si>
  <si>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</si>
  <si>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</si>
  <si>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</si>
  <si>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</si>
  <si>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</si>
  <si>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</si>
  <si>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</si>
  <si>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</si>
  <si>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</si>
  <si>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</si>
  <si>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</si>
  <si>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</si>
  <si>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</si>
  <si>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</si>
  <si>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</si>
  <si>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</si>
  <si>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</si>
  <si>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</si>
  <si>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</si>
  <si>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</si>
  <si>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</si>
  <si>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</si>
  <si>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</si>
  <si>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</si>
  <si>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</si>
  <si>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</si>
  <si>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</si>
  <si>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</si>
  <si>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</si>
  <si>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</si>
  <si>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</si>
  <si>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</si>
  <si>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</si>
  <si>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</si>
  <si>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</si>
  <si>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</si>
  <si>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</si>
  <si>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</si>
  <si>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</si>
  <si>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</si>
  <si>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</si>
  <si>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</si>
  <si>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</si>
  <si>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</si>
  <si>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</si>
  <si>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</si>
  <si>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</si>
  <si>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</si>
  <si>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</si>
  <si>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</si>
  <si>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</si>
  <si>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</si>
  <si>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</si>
  <si>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</si>
  <si>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</si>
  <si>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</si>
  <si>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</si>
  <si>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</si>
  <si>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</si>
  <si>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</si>
  <si>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</si>
  <si>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</si>
  <si>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</si>
  <si>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</si>
  <si>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</si>
  <si>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</si>
  <si>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</si>
  <si>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</si>
  <si>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</si>
  <si>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</si>
  <si>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</si>
  <si>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</si>
  <si>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</si>
  <si>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</si>
  <si>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</si>
  <si>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</si>
  <si>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</si>
  <si>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</si>
  <si>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</si>
  <si>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</si>
  <si>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</si>
  <si>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</si>
  <si>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</si>
  <si>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</si>
  <si>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</si>
  <si>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</si>
  <si>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</si>
  <si>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</si>
  <si>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</si>
  <si>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</si>
  <si>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</si>
  <si>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</si>
  <si>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</si>
  <si>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</si>
  <si>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</si>
  <si>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</si>
  <si>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</si>
  <si>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</si>
  <si>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</si>
  <si>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</si>
  <si>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</si>
  <si>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</si>
  <si>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</si>
  <si>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</si>
  <si>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</si>
  <si>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</si>
  <si>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</si>
  <si>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</si>
  <si>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</si>
  <si>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</si>
  <si>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</si>
  <si>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</si>
  <si>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</si>
  <si>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</si>
  <si>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</si>
  <si>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</si>
  <si>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</si>
  <si>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</si>
  <si>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</si>
  <si>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</si>
  <si>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</si>
  <si>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</si>
  <si>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</si>
  <si>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</si>
  <si>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</si>
  <si>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</si>
  <si>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</si>
  <si>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</si>
  <si>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</si>
  <si>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</si>
  <si>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</si>
  <si>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</si>
  <si>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</si>
  <si>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</si>
  <si>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</si>
  <si>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</si>
  <si>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</si>
  <si>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</si>
  <si>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</si>
  <si>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</si>
  <si>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</si>
  <si>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</si>
  <si>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</si>
  <si>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</si>
  <si>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</si>
  <si>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</si>
  <si>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</si>
  <si>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</si>
  <si>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</si>
  <si>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</si>
  <si>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</si>
  <si>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</si>
  <si>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</si>
  <si>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</si>
  <si>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</si>
  <si>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</si>
  <si>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</si>
  <si>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</si>
  <si>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</si>
  <si>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</si>
  <si>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</si>
  <si>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</si>
  <si>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</si>
  <si>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</si>
  <si>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</si>
  <si>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</si>
  <si>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</si>
  <si>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</si>
  <si>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</si>
  <si>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</si>
  <si>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</si>
  <si>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</si>
  <si>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</si>
  <si>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</si>
  <si>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</si>
  <si>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</si>
  <si>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</si>
  <si>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</si>
  <si>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</si>
  <si>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</si>
  <si>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</si>
  <si>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</si>
  <si>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</si>
  <si>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</si>
  <si>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</si>
  <si>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</si>
  <si>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</si>
  <si>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</si>
  <si>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</si>
  <si>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</si>
  <si>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</si>
  <si>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</si>
  <si>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</si>
  <si>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</si>
  <si>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</si>
  <si>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</si>
  <si>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</si>
  <si>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</si>
  <si>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</si>
  <si>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</si>
  <si>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</si>
  <si>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</si>
  <si>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</si>
  <si>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</si>
  <si>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</si>
  <si>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</si>
  <si>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</si>
  <si>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</si>
  <si>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</si>
  <si>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</si>
  <si>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</si>
  <si>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</si>
  <si>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</si>
  <si>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</si>
  <si>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</si>
  <si>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</si>
  <si>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</si>
  <si>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</si>
  <si>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</si>
  <si>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</si>
  <si>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</si>
  <si>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</si>
  <si>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</si>
  <si>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</si>
  <si>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</si>
  <si>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</si>
  <si>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</si>
  <si>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</si>
  <si>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</si>
  <si>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</si>
  <si>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</si>
  <si>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</si>
  <si>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</si>
  <si>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</si>
  <si>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</si>
  <si>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</si>
  <si>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</si>
  <si>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</si>
  <si>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</si>
  <si>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</si>
  <si>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</si>
  <si>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</si>
  <si>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</si>
  <si>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</si>
  <si>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</si>
  <si>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</si>
  <si>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</si>
  <si>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</si>
  <si>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</si>
  <si>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</si>
  <si>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</si>
  <si>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</si>
  <si>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</si>
  <si>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</si>
  <si>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</si>
  <si>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</si>
  <si>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</si>
  <si>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</si>
  <si>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</si>
  <si>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</si>
  <si>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</si>
  <si>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</si>
  <si>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</si>
  <si>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</si>
  <si>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</si>
  <si>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</si>
  <si>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</si>
  <si>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</si>
  <si>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</si>
  <si>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</si>
  <si>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</si>
  <si>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</si>
  <si>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</si>
  <si>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</si>
  <si>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</si>
  <si>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</si>
  <si>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</si>
  <si>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</si>
  <si>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</si>
  <si>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</si>
  <si>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</si>
  <si>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</si>
  <si>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</si>
  <si>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</si>
  <si>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</si>
  <si>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</si>
  <si>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</si>
  <si>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</si>
  <si>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</si>
  <si>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</si>
  <si>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</si>
  <si>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</si>
  <si>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</si>
  <si>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</si>
  <si>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</si>
  <si>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</si>
  <si>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</si>
  <si>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</si>
  <si>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</si>
  <si>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</si>
  <si>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</si>
  <si>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</si>
  <si>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</si>
  <si>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</si>
  <si>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</si>
  <si>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</si>
  <si>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</si>
  <si>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</si>
  <si>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</si>
  <si>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</si>
  <si>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</si>
  <si>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</si>
  <si>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</si>
  <si>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</si>
  <si>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</si>
  <si>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</si>
  <si>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</si>
  <si>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</si>
  <si>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</si>
  <si>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</si>
  <si>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</si>
  <si>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</si>
  <si>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</si>
  <si>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</si>
  <si>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</si>
  <si>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</si>
  <si>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</si>
  <si>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</si>
  <si>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</si>
  <si>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</si>
  <si>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</si>
  <si>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</si>
  <si>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</si>
  <si>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</si>
  <si>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</si>
  <si>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</si>
  <si>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</si>
  <si>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</si>
  <si>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</si>
  <si>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</si>
  <si>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</si>
  <si>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</si>
  <si>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</si>
  <si>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</si>
  <si>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</si>
  <si>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</si>
  <si>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</si>
  <si>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</si>
  <si>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</si>
  <si>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</si>
  <si>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</si>
  <si>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</si>
  <si>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</si>
  <si>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</si>
  <si>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</si>
  <si>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</si>
  <si>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</si>
  <si>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</si>
  <si>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</si>
  <si>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</si>
  <si>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</si>
  <si>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</si>
  <si>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</si>
  <si>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</si>
  <si>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</si>
  <si>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</si>
  <si>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</si>
  <si>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</si>
  <si>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</si>
  <si>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</si>
  <si>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</si>
  <si>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</si>
  <si>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</si>
  <si>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</si>
  <si>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</si>
  <si>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</si>
  <si>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</si>
  <si>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</si>
  <si>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</si>
  <si>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</si>
  <si>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</si>
  <si>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</si>
  <si>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</si>
  <si>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</si>
  <si>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</si>
  <si>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</si>
  <si>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</si>
  <si>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</si>
  <si>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</si>
  <si>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</si>
  <si>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</si>
  <si>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</si>
  <si>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</si>
  <si>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</si>
  <si>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</si>
  <si>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</si>
  <si>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</si>
  <si>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</si>
  <si>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</si>
  <si>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</si>
  <si>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</si>
  <si>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</si>
  <si>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</si>
  <si>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</si>
  <si>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</si>
  <si>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</si>
  <si>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</si>
  <si>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</si>
  <si>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</si>
  <si>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</si>
  <si>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</si>
  <si>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</si>
  <si>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</si>
  <si>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</si>
  <si>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</si>
  <si>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</si>
  <si>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</si>
  <si>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</si>
  <si>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</si>
  <si>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</si>
  <si>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</si>
  <si>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</si>
  <si>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</si>
  <si>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</si>
  <si>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</si>
  <si>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</si>
  <si>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</si>
  <si>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</si>
  <si>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</si>
  <si>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</si>
  <si>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</si>
  <si>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</si>
  <si>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</si>
  <si>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</si>
  <si>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</si>
  <si>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</si>
  <si>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</si>
  <si>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</si>
  <si>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</si>
  <si>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</si>
  <si>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</si>
  <si>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</si>
  <si>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</si>
  <si>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</si>
  <si>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</si>
  <si>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</si>
  <si>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</si>
  <si>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</si>
  <si>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</si>
  <si>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</si>
  <si>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</si>
  <si>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</si>
  <si>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</si>
  <si>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</si>
  <si>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</si>
  <si>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</si>
  <si>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</si>
  <si>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</si>
  <si>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</si>
  <si>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</si>
  <si>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</si>
  <si>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</si>
  <si>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</si>
  <si>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</si>
  <si>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</si>
  <si>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</si>
  <si>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</si>
  <si>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</si>
  <si>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</si>
  <si>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</si>
  <si>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</si>
  <si>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</si>
  <si>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</si>
  <si>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</si>
  <si>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</si>
  <si>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</si>
  <si>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</si>
  <si>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</si>
  <si>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</si>
  <si>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</si>
  <si>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</si>
  <si>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</si>
  <si>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</si>
  <si>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</si>
  <si>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</si>
  <si>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</si>
  <si>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</si>
  <si>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</si>
  <si>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</si>
  <si>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</si>
  <si>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</si>
  <si>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</si>
  <si>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</si>
  <si>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</si>
  <si>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</si>
  <si>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</si>
  <si>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</si>
  <si>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</si>
  <si>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</si>
  <si>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</si>
  <si>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</si>
  <si>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</si>
  <si>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</si>
  <si>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</si>
  <si>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</si>
  <si>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</si>
  <si>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</si>
  <si>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</si>
  <si>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</si>
  <si>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</si>
  <si>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</si>
  <si>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</si>
  <si>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</si>
  <si>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</si>
  <si>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</si>
  <si>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</si>
  <si>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</si>
  <si>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</si>
  <si>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</si>
  <si>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</si>
  <si>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</si>
  <si>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</si>
  <si>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</si>
  <si>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</si>
  <si>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</si>
  <si>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</si>
  <si>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</si>
  <si>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</si>
  <si>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</si>
  <si>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</si>
  <si>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</si>
  <si>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</si>
  <si>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</si>
  <si>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</si>
  <si>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</si>
  <si>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</si>
  <si>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</si>
  <si>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</si>
  <si>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</si>
  <si>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</si>
  <si>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</si>
  <si>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</si>
  <si>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</si>
  <si>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</si>
  <si>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</si>
  <si>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</si>
  <si>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</si>
  <si>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</si>
  <si>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</si>
  <si>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</si>
  <si>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</si>
  <si>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</si>
  <si>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</si>
  <si>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</si>
  <si>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</si>
  <si>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</si>
  <si>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</si>
  <si>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</si>
  <si>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</si>
  <si>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</si>
  <si>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</si>
  <si>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</si>
  <si>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</si>
  <si>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</si>
  <si>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</si>
  <si>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</si>
  <si>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</si>
  <si>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</si>
  <si>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</si>
  <si>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</si>
  <si>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</si>
  <si>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</si>
  <si>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</si>
  <si>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</si>
  <si>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</si>
  <si>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</si>
  <si>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</si>
  <si>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</si>
  <si>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</si>
  <si>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</si>
  <si>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</si>
  <si>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</si>
  <si>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</si>
  <si>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</si>
  <si>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</si>
  <si>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</si>
  <si>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</si>
  <si>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</si>
  <si>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</si>
  <si>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</si>
  <si>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</si>
  <si>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</si>
  <si>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</si>
  <si>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</si>
  <si>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</si>
  <si>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</si>
  <si>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</si>
  <si>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</si>
  <si>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</si>
  <si>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</si>
  <si>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</si>
  <si>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</si>
  <si>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</si>
  <si>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</si>
  <si>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</si>
  <si>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</si>
  <si>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</si>
  <si>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</si>
  <si>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</si>
  <si>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</si>
  <si>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</si>
  <si>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</si>
  <si>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</si>
  <si>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</si>
  <si>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</si>
  <si>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</si>
  <si>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</si>
  <si>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</si>
  <si>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</si>
  <si>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</si>
  <si>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</si>
  <si>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</si>
  <si>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</si>
  <si>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</si>
  <si>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</si>
  <si>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</si>
  <si>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</si>
  <si>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</si>
  <si>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</si>
  <si>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</si>
  <si>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</si>
  <si>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</si>
  <si>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</si>
  <si>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</si>
  <si>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</si>
  <si>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</si>
  <si>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</si>
  <si>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</si>
  <si>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</si>
  <si>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</si>
  <si>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</si>
  <si>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</si>
  <si>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</si>
  <si>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</si>
  <si>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</si>
  <si>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</si>
  <si>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</si>
  <si>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</si>
  <si>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</si>
  <si>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</si>
  <si>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</si>
  <si>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</si>
  <si>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</si>
  <si>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</si>
  <si>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</si>
  <si>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</si>
  <si>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</si>
  <si>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</si>
  <si>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</si>
  <si>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</si>
  <si>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</si>
  <si>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</si>
  <si>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</si>
  <si>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</si>
  <si>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</si>
  <si>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</si>
  <si>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</si>
  <si>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</si>
  <si>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</si>
  <si>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</si>
  <si>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</si>
  <si>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</si>
  <si>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</si>
  <si>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</si>
  <si>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</si>
  <si>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</si>
  <si>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</si>
  <si>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</si>
  <si>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</si>
  <si>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</si>
  <si>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</si>
  <si>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</si>
  <si>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</si>
  <si>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</si>
  <si>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</si>
  <si>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</si>
  <si>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</si>
  <si>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</si>
  <si>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</si>
  <si>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</si>
  <si>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</si>
  <si>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</si>
  <si>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</si>
  <si>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</si>
  <si>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</si>
  <si>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</si>
  <si>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</si>
  <si>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</si>
  <si>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</si>
  <si>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</si>
  <si>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</si>
  <si>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</si>
  <si>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</si>
  <si>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</si>
  <si>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</si>
  <si>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</si>
  <si>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</si>
  <si>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</si>
  <si>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</si>
  <si>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</si>
  <si>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</si>
  <si>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</si>
  <si>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</si>
  <si>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</si>
  <si>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</si>
  <si>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</si>
  <si>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</si>
  <si>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</si>
  <si>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</si>
  <si>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</si>
  <si>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</si>
  <si>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</si>
  <si>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</si>
  <si>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</si>
  <si>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</si>
  <si>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</si>
  <si>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</si>
  <si>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</si>
  <si>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</si>
  <si>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</si>
  <si>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</si>
  <si>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</si>
  <si>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</si>
  <si>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</si>
  <si>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</si>
  <si>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</si>
  <si>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</si>
  <si>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</si>
  <si>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</si>
  <si>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</si>
  <si>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</si>
  <si>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</si>
  <si>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</si>
  <si>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</si>
  <si>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</si>
  <si>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</si>
  <si>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</si>
  <si>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</si>
  <si>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</si>
  <si>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</si>
  <si>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</si>
  <si>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</si>
  <si>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</si>
  <si>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</si>
  <si>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</si>
  <si>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</si>
  <si>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</si>
  <si>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</si>
  <si>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</si>
  <si>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</si>
  <si>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</si>
  <si>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</si>
  <si>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</si>
  <si>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</si>
  <si>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</si>
  <si>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</si>
  <si>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</si>
  <si>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</si>
  <si>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</si>
  <si>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</si>
  <si>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</si>
  <si>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</si>
  <si>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</si>
  <si>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</si>
  <si>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</si>
  <si>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</si>
  <si>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</si>
  <si>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</si>
  <si>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</si>
  <si>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</si>
  <si>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</si>
  <si>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</si>
  <si>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</si>
  <si>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</si>
  <si>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</si>
  <si>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</si>
  <si>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</si>
  <si>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</si>
  <si>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</si>
  <si>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</si>
  <si>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</si>
  <si>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</si>
  <si>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</si>
  <si>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</si>
  <si>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</si>
  <si>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</si>
  <si>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</si>
  <si>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</si>
  <si>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</si>
  <si>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</si>
  <si>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</si>
  <si>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</si>
  <si>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</si>
  <si>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</si>
  <si>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</si>
  <si>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</si>
  <si>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</si>
  <si>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</si>
  <si>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</si>
  <si>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</si>
  <si>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</si>
  <si>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</si>
  <si>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</si>
  <si>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</si>
  <si>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</si>
  <si>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</si>
  <si>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</si>
  <si>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</si>
  <si>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</si>
  <si>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</si>
  <si>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</si>
  <si>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</si>
  <si>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</si>
  <si>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</si>
  <si>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</si>
  <si>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</si>
  <si>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</si>
  <si>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</si>
  <si>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</si>
  <si>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</si>
  <si>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</si>
  <si>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</si>
  <si>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</si>
  <si>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</si>
  <si>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</si>
  <si>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</si>
  <si>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</si>
  <si>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</si>
  <si>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</si>
  <si>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</si>
  <si>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</si>
  <si>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</si>
  <si>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</si>
  <si>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</si>
  <si>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</si>
  <si>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</si>
  <si>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</si>
  <si>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</si>
  <si>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</si>
  <si>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</si>
  <si>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</si>
  <si>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</si>
  <si>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</si>
  <si>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</si>
  <si>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</si>
  <si>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</si>
  <si>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</si>
  <si>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</si>
  <si>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</si>
  <si>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</si>
  <si>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</si>
  <si>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</si>
  <si>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</si>
  <si>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</si>
  <si>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</si>
  <si>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</si>
  <si>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</si>
  <si>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</si>
  <si>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</si>
  <si>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</si>
  <si>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</si>
  <si>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</si>
  <si>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</si>
  <si>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</si>
  <si>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</si>
  <si>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</si>
  <si>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</si>
  <si>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</si>
  <si>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</si>
  <si>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</si>
  <si>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</si>
  <si>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</si>
  <si>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</si>
  <si>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</si>
  <si>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</si>
  <si>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</si>
  <si>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</si>
  <si>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</si>
  <si>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</si>
  <si>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</si>
  <si>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</si>
  <si>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</si>
  <si>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</si>
  <si>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</si>
  <si>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</si>
  <si>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</si>
  <si>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</si>
  <si>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</si>
  <si>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</si>
  <si>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</si>
  <si>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</si>
  <si>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</si>
  <si>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</si>
  <si>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</si>
  <si>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</si>
  <si>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</si>
  <si>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</si>
  <si>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</si>
  <si>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</si>
  <si>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</si>
  <si>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</si>
  <si>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</si>
  <si>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</si>
  <si>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</si>
  <si>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</si>
  <si>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</si>
  <si>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</si>
  <si>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</si>
  <si>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</si>
  <si>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</si>
  <si>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</si>
  <si>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</si>
  <si>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</si>
  <si>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</si>
  <si>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</si>
  <si>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</si>
  <si>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</si>
  <si>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</si>
  <si>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</si>
  <si>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</si>
  <si>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</si>
  <si>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</si>
  <si>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</si>
  <si>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</si>
  <si>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</si>
  <si>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</si>
  <si>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</si>
  <si>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</si>
  <si>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</si>
  <si>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</si>
  <si>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</si>
  <si>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</si>
  <si>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</si>
  <si>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</si>
  <si>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</si>
  <si>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</si>
  <si>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</si>
  <si>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</si>
  <si>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</si>
  <si>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</si>
  <si>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</si>
  <si>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</si>
  <si>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</si>
  <si>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</si>
  <si>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</si>
  <si>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</si>
  <si>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</si>
  <si>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</si>
  <si>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</si>
  <si>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</si>
  <si>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</si>
  <si>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</si>
  <si>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</si>
  <si>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</si>
  <si>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</si>
  <si>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</si>
  <si>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</si>
  <si>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</si>
  <si>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</si>
  <si>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</si>
  <si>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</si>
  <si>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</si>
  <si>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</si>
  <si>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</si>
  <si>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</si>
  <si>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</si>
  <si>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</si>
  <si>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</si>
  <si>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</si>
  <si>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</si>
  <si>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</si>
  <si>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</si>
  <si>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</si>
  <si>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</si>
  <si>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</si>
  <si>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</si>
  <si>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</si>
  <si>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</si>
  <si>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</si>
  <si>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</si>
  <si>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</si>
  <si>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</si>
  <si>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</si>
  <si>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</si>
  <si>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</si>
  <si>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</si>
  <si>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</si>
  <si>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</si>
  <si>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</si>
  <si>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</si>
  <si>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</si>
  <si>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</si>
  <si>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</si>
  <si>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</si>
  <si>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</si>
  <si>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</si>
  <si>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</si>
  <si>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</si>
  <si>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</si>
  <si>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</si>
  <si>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</si>
  <si>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</si>
  <si>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</si>
  <si>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</si>
  <si>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</si>
  <si>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</si>
  <si>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</si>
  <si>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</si>
  <si>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</si>
  <si>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</si>
  <si>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</si>
  <si>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</si>
  <si>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</si>
  <si>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</si>
  <si>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</si>
  <si>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</si>
  <si>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</si>
  <si>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</si>
  <si>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</si>
  <si>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</si>
  <si>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</si>
  <si>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</si>
  <si>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</si>
  <si>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</si>
  <si>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</si>
  <si>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</si>
  <si>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</si>
  <si>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</si>
  <si>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</si>
  <si>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</si>
  <si>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</si>
  <si>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</si>
  <si>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</si>
  <si>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</si>
  <si>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</si>
  <si>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</si>
  <si>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</si>
  <si>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</si>
  <si>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</si>
  <si>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</si>
  <si>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</si>
  <si>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</si>
  <si>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</si>
  <si>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</si>
  <si>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</si>
  <si>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</si>
  <si>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</si>
  <si>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</si>
  <si>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</si>
  <si>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</si>
  <si>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</si>
  <si>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</si>
  <si>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</si>
  <si>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</si>
  <si>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</si>
  <si>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</si>
  <si>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</si>
  <si>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</si>
  <si>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</si>
  <si>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</si>
  <si>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</si>
  <si>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</si>
  <si>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</si>
  <si>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</si>
  <si>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</si>
  <si>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</si>
  <si>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</si>
  <si>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</si>
  <si>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</si>
  <si>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</si>
  <si>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</si>
  <si>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</si>
  <si>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</si>
  <si>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</si>
  <si>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</si>
  <si>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</si>
  <si>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</si>
  <si>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</si>
  <si>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</si>
  <si>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</si>
  <si>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</si>
  <si>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</si>
  <si>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</si>
  <si>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</si>
  <si>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</si>
  <si>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</si>
  <si>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</si>
  <si>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</si>
  <si>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</si>
  <si>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</si>
  <si>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</si>
  <si>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</si>
  <si>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</si>
  <si>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</si>
  <si>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</si>
  <si>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</si>
  <si>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</si>
  <si>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</si>
  <si>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</si>
  <si>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</si>
  <si>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</si>
  <si>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</si>
  <si>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</si>
  <si>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</si>
  <si>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</si>
  <si>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</si>
  <si>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</si>
  <si>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</si>
  <si>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</si>
  <si>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</si>
  <si>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</si>
  <si>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</si>
  <si>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</si>
  <si>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</si>
  <si>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</si>
  <si>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</si>
  <si>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</si>
  <si>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</si>
  <si>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</si>
  <si>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</si>
  <si>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</si>
  <si>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</si>
  <si>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</si>
  <si>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</si>
  <si>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</si>
  <si>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</si>
  <si>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</si>
  <si>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</si>
  <si>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</si>
  <si>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</si>
  <si>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</si>
  <si>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</si>
  <si>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</si>
  <si>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</si>
  <si>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</si>
  <si>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</si>
  <si>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</si>
  <si>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</si>
  <si>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</si>
  <si>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</si>
  <si>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</si>
  <si>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</si>
  <si>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</si>
  <si>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</si>
  <si>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</si>
  <si>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</si>
  <si>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</si>
  <si>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</si>
  <si>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</si>
  <si>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</si>
  <si>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</si>
  <si>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</si>
  <si>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</si>
  <si>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</si>
  <si>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</si>
  <si>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</si>
  <si>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</si>
  <si>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</si>
  <si>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</si>
  <si>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</si>
  <si>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</si>
  <si>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</si>
  <si>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</si>
  <si>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</si>
  <si>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</si>
  <si>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</si>
  <si>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</si>
  <si>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</si>
  <si>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</si>
  <si>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</si>
  <si>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</si>
  <si>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</si>
  <si>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</si>
  <si>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</si>
  <si>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</si>
  <si>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</si>
  <si>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</si>
  <si>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</si>
  <si>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</si>
  <si>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</si>
  <si>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</si>
  <si>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</si>
  <si>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</si>
  <si>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</si>
  <si>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</si>
  <si>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</si>
  <si>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</si>
  <si>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</si>
  <si>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</si>
  <si>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</si>
  <si>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</si>
  <si>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</si>
  <si>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</si>
  <si>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</si>
  <si>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</si>
  <si>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</si>
  <si>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</si>
  <si>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</si>
  <si>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</si>
  <si>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</si>
  <si>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</si>
  <si>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</si>
  <si>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</si>
  <si>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</si>
  <si>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</si>
  <si>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</si>
  <si>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</si>
  <si>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</si>
  <si>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</si>
  <si>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</si>
  <si>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</si>
  <si>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</si>
  <si>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</si>
  <si>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</si>
  <si>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</si>
  <si>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</si>
  <si>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</si>
  <si>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</si>
  <si>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</si>
  <si>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</si>
  <si>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</si>
  <si>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</si>
  <si>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</si>
  <si>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</si>
  <si>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</si>
  <si>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</si>
  <si>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</si>
  <si>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</si>
  <si>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</si>
  <si>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</si>
  <si>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</si>
  <si>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</si>
  <si>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</si>
  <si>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</si>
  <si>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</si>
  <si>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</si>
  <si>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</si>
  <si>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</si>
  <si>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</si>
  <si>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</si>
  <si>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</si>
  <si>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</si>
  <si>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</si>
  <si>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</si>
  <si>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</si>
  <si>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</si>
  <si>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</si>
  <si>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</si>
  <si>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</si>
  <si>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</si>
  <si>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</si>
  <si>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</si>
  <si>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</si>
  <si>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</si>
  <si>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</si>
  <si>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</si>
  <si>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</si>
  <si>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</si>
  <si>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</si>
  <si>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</si>
  <si>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</si>
  <si>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</si>
  <si>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</si>
  <si>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</si>
  <si>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</si>
  <si>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</si>
  <si>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</si>
  <si>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</si>
  <si>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</si>
  <si>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</si>
  <si>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</si>
  <si>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</si>
  <si>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</si>
  <si>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</si>
  <si>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</si>
  <si>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</si>
  <si>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</si>
  <si>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</si>
  <si>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</si>
  <si>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</si>
  <si>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</si>
  <si>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</si>
  <si>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</si>
  <si>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</si>
  <si>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</si>
  <si>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</si>
  <si>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</si>
  <si>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</si>
  <si>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</si>
  <si>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</si>
  <si>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</si>
  <si>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</si>
  <si>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</si>
  <si>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</si>
  <si>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</si>
  <si>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</si>
  <si>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</si>
  <si>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</si>
  <si>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</si>
  <si>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</si>
  <si>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</si>
  <si>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</si>
  <si>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</si>
  <si>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</si>
  <si>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</si>
  <si>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</si>
  <si>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</si>
  <si>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</si>
  <si>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</si>
  <si>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</si>
  <si>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</si>
  <si>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</si>
  <si>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</si>
  <si>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</si>
  <si>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</si>
  <si>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</si>
  <si>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</si>
  <si>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</si>
  <si>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</si>
  <si>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</si>
  <si>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</si>
  <si>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</si>
  <si>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</si>
  <si>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</si>
  <si>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</si>
  <si>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</si>
  <si>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</si>
  <si>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</si>
  <si>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</si>
  <si>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</si>
  <si>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</si>
  <si>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</si>
  <si>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</si>
  <si>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</si>
  <si>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</si>
  <si>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</si>
  <si>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</si>
  <si>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</si>
  <si>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</si>
  <si>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</si>
  <si>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</si>
  <si>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</si>
  <si>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</si>
  <si>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</si>
  <si>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</si>
  <si>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</si>
  <si>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</si>
  <si>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</si>
  <si>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</si>
  <si>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</si>
  <si>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</si>
  <si>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</si>
  <si>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</si>
  <si>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</si>
  <si>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</si>
  <si>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</si>
  <si>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</si>
  <si>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</si>
  <si>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</si>
  <si>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</si>
  <si>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</si>
  <si>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</si>
  <si>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</si>
  <si>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</si>
  <si>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</si>
  <si>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</si>
  <si>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</si>
  <si>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</si>
  <si>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</si>
  <si>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</si>
  <si>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</si>
  <si>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</si>
  <si>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</si>
  <si>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</si>
  <si>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</si>
  <si>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</si>
  <si>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</si>
  <si>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</si>
  <si>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</si>
  <si>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</si>
  <si>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</si>
  <si>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</si>
  <si>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</si>
  <si>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</si>
  <si>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</si>
  <si>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</si>
  <si>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</si>
  <si>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</si>
  <si>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</si>
  <si>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</si>
  <si>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</si>
  <si>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</si>
  <si>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</si>
  <si>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</si>
  <si>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</si>
  <si>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</si>
  <si>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</si>
  <si>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</si>
  <si>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</si>
  <si>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</si>
  <si>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</si>
  <si>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</si>
  <si>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</si>
  <si>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</si>
  <si>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</si>
  <si>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</si>
  <si>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</si>
  <si>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</si>
  <si>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</si>
  <si>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</si>
  <si>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</si>
  <si>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</si>
  <si>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</si>
  <si>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</si>
  <si>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</si>
  <si>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</si>
  <si>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</si>
  <si>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</si>
  <si>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</si>
  <si>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</si>
  <si>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</si>
  <si>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</si>
  <si>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</si>
  <si>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</si>
  <si>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</si>
  <si>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</si>
  <si>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</si>
  <si>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</si>
  <si>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</si>
  <si>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</si>
  <si>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</si>
  <si>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</si>
  <si>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</si>
  <si>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</si>
  <si>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</si>
  <si>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</si>
  <si>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</si>
  <si>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</si>
  <si>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</si>
  <si>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</si>
  <si>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</si>
  <si>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</si>
  <si>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</si>
  <si>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</si>
  <si>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</si>
  <si>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</si>
  <si>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</si>
  <si>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</si>
  <si>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</si>
  <si>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</si>
  <si>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</si>
  <si>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</si>
  <si>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</si>
  <si>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</si>
  <si>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</si>
  <si>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</si>
  <si>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</si>
  <si>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</si>
  <si>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</si>
  <si>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</si>
  <si>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</si>
  <si>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</si>
  <si>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</si>
  <si>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</si>
  <si>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</si>
  <si>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</si>
  <si>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</si>
  <si>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</si>
  <si>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</si>
  <si>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</si>
  <si>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</si>
  <si>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</si>
  <si>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</si>
  <si>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</si>
  <si>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</si>
  <si>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</si>
  <si>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</si>
  <si>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</si>
  <si>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</si>
  <si>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</si>
  <si>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</si>
  <si>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</si>
  <si>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</si>
  <si>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</si>
  <si>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</si>
  <si>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</si>
  <si>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</si>
  <si>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</si>
  <si>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</si>
  <si>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</si>
  <si>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</si>
  <si>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</si>
  <si>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</si>
  <si>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</si>
  <si>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</si>
  <si>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</si>
  <si>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</si>
  <si>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</si>
  <si>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</si>
  <si>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</si>
  <si>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</si>
  <si>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</si>
  <si>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</si>
  <si>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</si>
  <si>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</si>
  <si>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</si>
  <si>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</si>
  <si>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</si>
  <si>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</si>
  <si>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</si>
  <si>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</si>
  <si>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</si>
  <si>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</si>
  <si>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</si>
  <si>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</si>
  <si>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</si>
  <si>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</si>
  <si>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</si>
  <si>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</si>
  <si>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</si>
  <si>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</si>
  <si>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</si>
  <si>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</si>
  <si>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</si>
  <si>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</si>
  <si>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</si>
  <si>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</si>
  <si>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</si>
  <si>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</si>
  <si>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</si>
  <si>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</si>
  <si>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</si>
  <si>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</si>
  <si>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</si>
  <si>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</si>
  <si>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</si>
  <si>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</si>
  <si>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</si>
  <si>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</si>
  <si>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</si>
  <si>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</si>
  <si>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</si>
  <si>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</si>
  <si>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</si>
  <si>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</si>
  <si>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</si>
  <si>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</si>
  <si>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</si>
  <si>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</si>
  <si>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</si>
  <si>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</si>
  <si>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</si>
  <si>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</si>
  <si>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</si>
  <si>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</si>
  <si>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</si>
  <si>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</si>
  <si>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</si>
  <si>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</si>
  <si>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</si>
  <si>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</si>
  <si>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</si>
  <si>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</si>
  <si>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</si>
  <si>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</si>
  <si>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</si>
  <si>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</si>
  <si>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</si>
  <si>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</si>
  <si>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</si>
  <si>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</si>
  <si>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</si>
  <si>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</si>
  <si>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</si>
  <si>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</si>
  <si>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</si>
  <si>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</si>
  <si>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</si>
  <si>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</si>
  <si>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</si>
  <si>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</si>
  <si>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</si>
  <si>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</si>
  <si>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</si>
  <si>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</si>
  <si>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</si>
  <si>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</si>
  <si>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</si>
  <si>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</si>
  <si>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</si>
  <si>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</si>
  <si>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</si>
  <si>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</si>
  <si>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</si>
  <si>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</si>
  <si>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</si>
  <si>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</si>
  <si>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</si>
  <si>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</si>
  <si>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</si>
  <si>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</si>
  <si>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</si>
  <si>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</si>
  <si>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</si>
  <si>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</si>
  <si>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</si>
  <si>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</si>
  <si>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</si>
  <si>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</si>
  <si>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</si>
  <si>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</si>
  <si>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</si>
  <si>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</si>
  <si>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</si>
  <si>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</si>
  <si>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</si>
  <si>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</si>
  <si>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</si>
  <si>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</si>
  <si>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</si>
  <si>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</si>
  <si>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</si>
  <si>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</si>
  <si>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</si>
  <si>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</si>
  <si>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</si>
  <si>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</si>
  <si>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</si>
  <si>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</si>
  <si>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</si>
  <si>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</si>
  <si>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</si>
  <si>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</si>
  <si>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</si>
  <si>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</si>
  <si>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</si>
  <si>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</si>
  <si>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</si>
  <si>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</si>
  <si>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</si>
  <si>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</si>
  <si>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</si>
  <si>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</si>
  <si>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</si>
  <si>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</si>
  <si>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</si>
  <si>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</si>
  <si>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</si>
  <si>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</si>
  <si>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</si>
  <si>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</si>
  <si>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</si>
  <si>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</si>
  <si>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</si>
  <si>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</si>
  <si>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</si>
  <si>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</si>
  <si>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</si>
  <si>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</si>
  <si>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</si>
  <si>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</si>
  <si>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</si>
  <si>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</si>
  <si>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</si>
  <si>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</si>
  <si>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</si>
  <si>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</si>
  <si>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</si>
  <si>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</si>
  <si>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</si>
  <si>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</si>
  <si>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</si>
  <si>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</si>
  <si>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</si>
  <si>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</si>
  <si>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</si>
  <si>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</si>
  <si>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</si>
  <si>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</si>
  <si>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</si>
  <si>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</si>
  <si>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</si>
  <si>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</si>
  <si>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</si>
  <si>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</si>
  <si>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</si>
  <si>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</si>
  <si>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</si>
  <si>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</si>
  <si>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</si>
  <si>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</si>
  <si>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</si>
  <si>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</si>
  <si>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</si>
  <si>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</si>
  <si>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</si>
  <si>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</si>
  <si>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</si>
  <si>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</si>
  <si>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</si>
  <si>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</si>
  <si>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</si>
  <si>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</si>
  <si>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</si>
  <si>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</si>
  <si>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</si>
  <si>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</si>
  <si>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</si>
  <si>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</si>
  <si>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</si>
  <si>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</si>
  <si>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</si>
  <si>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</si>
  <si>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</si>
  <si>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</si>
  <si>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</si>
  <si>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</si>
  <si>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</si>
  <si>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</si>
  <si>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</si>
  <si>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</si>
  <si>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</si>
  <si>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</si>
  <si>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</si>
  <si>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</si>
  <si>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</si>
  <si>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</si>
  <si>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</si>
  <si>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</si>
  <si>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</si>
  <si>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</si>
  <si>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</si>
  <si>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</si>
  <si>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</si>
  <si>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</si>
  <si>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</si>
  <si>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</si>
  <si>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</si>
  <si>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</si>
  <si>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</si>
  <si>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</si>
  <si>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</si>
  <si>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</si>
  <si>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</si>
  <si>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</si>
  <si>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</si>
  <si>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</si>
  <si>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</si>
  <si>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</si>
  <si>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</si>
  <si>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</si>
  <si>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</si>
  <si>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</si>
  <si>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</si>
  <si>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</si>
  <si>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</si>
  <si>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</si>
  <si>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</si>
  <si>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</si>
  <si>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</si>
  <si>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</si>
  <si>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</si>
  <si>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</si>
  <si>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</si>
  <si>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</si>
  <si>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</si>
  <si>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</si>
  <si>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</si>
  <si>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</si>
  <si>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</si>
  <si>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</si>
  <si>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</si>
  <si>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</si>
  <si>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</si>
  <si>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</si>
  <si>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</si>
  <si>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</si>
  <si>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</si>
  <si>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</si>
  <si>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</si>
  <si>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</si>
  <si>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</si>
  <si>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</si>
  <si>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</si>
  <si>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</si>
  <si>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</si>
  <si>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</si>
  <si>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</si>
  <si>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</si>
  <si>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</si>
  <si>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</si>
  <si>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</si>
  <si>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</si>
  <si>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</si>
  <si>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</si>
  <si>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</si>
  <si>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</si>
  <si>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</si>
  <si>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</si>
  <si>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</si>
  <si>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</si>
  <si>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</si>
  <si>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</si>
  <si>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</si>
  <si>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</si>
  <si>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</si>
  <si>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</si>
  <si>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</si>
  <si>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</si>
  <si>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</si>
  <si>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</si>
  <si>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</si>
  <si>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</si>
  <si>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</si>
  <si>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</si>
  <si>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</si>
  <si>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</si>
  <si>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</si>
  <si>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</si>
  <si>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</si>
  <si>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</si>
  <si>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</si>
  <si>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</si>
  <si>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</si>
  <si>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</si>
  <si>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</si>
  <si>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</si>
  <si>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</si>
  <si>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</si>
  <si>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</si>
  <si>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</si>
  <si>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</si>
  <si>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</si>
  <si>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</si>
  <si>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</si>
  <si>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</si>
  <si>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</si>
  <si>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</si>
  <si>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</si>
  <si>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</si>
  <si>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</si>
  <si>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</si>
  <si>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</si>
  <si>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</si>
  <si>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</si>
  <si>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</si>
  <si>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</si>
  <si>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</si>
  <si>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</si>
  <si>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</si>
  <si>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</si>
  <si>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</si>
  <si>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</si>
  <si>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</si>
  <si>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</si>
  <si>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</si>
  <si>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</si>
  <si>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</si>
  <si>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</si>
  <si>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</si>
  <si>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</si>
  <si>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</si>
  <si>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</si>
  <si>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</si>
  <si>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</si>
  <si>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</si>
  <si>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</si>
  <si>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</si>
  <si>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</si>
  <si>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</si>
  <si>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</si>
  <si>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</si>
  <si>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</si>
  <si>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</si>
  <si>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</si>
  <si>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</si>
  <si>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</si>
  <si>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</si>
  <si>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</si>
  <si>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</si>
  <si>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</si>
  <si>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</si>
  <si>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</si>
  <si>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</si>
  <si>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</si>
  <si>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</si>
  <si>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</si>
  <si>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</si>
  <si>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</si>
  <si>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</si>
  <si>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</si>
  <si>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</si>
  <si>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</si>
  <si>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</si>
  <si>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</si>
  <si>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</si>
  <si>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</si>
  <si>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</si>
  <si>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</si>
  <si>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</si>
  <si>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</si>
  <si>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</si>
  <si>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</si>
  <si>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</si>
  <si>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</si>
  <si>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</si>
  <si>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</si>
  <si>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</si>
  <si>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</si>
  <si>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</si>
  <si>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</si>
  <si>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</si>
  <si>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</si>
  <si>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</si>
  <si>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</si>
  <si>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</si>
  <si>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</si>
  <si>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</si>
  <si>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</si>
  <si>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</si>
  <si>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</si>
  <si>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</si>
  <si>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</si>
  <si>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</si>
  <si>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</si>
  <si>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</si>
  <si>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</si>
  <si>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</si>
  <si>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</si>
  <si>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</si>
  <si>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</si>
  <si>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</si>
  <si>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</si>
  <si>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</si>
  <si>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</si>
  <si>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</si>
  <si>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</si>
  <si>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</si>
  <si>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</si>
  <si>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</si>
  <si>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</si>
  <si>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</si>
  <si>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</si>
  <si>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</si>
  <si>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</si>
  <si>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</si>
  <si>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</si>
  <si>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</si>
  <si>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</si>
  <si>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</si>
  <si>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</si>
  <si>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</si>
  <si>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</si>
  <si>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</si>
  <si>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</si>
  <si>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</si>
  <si>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</si>
  <si>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</si>
  <si>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</si>
  <si>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</si>
  <si>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</si>
  <si>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</si>
  <si>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</si>
  <si>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</si>
  <si>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</si>
  <si>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</si>
  <si>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</si>
  <si>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</si>
  <si>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</si>
  <si>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</si>
  <si>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</si>
  <si>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</si>
  <si>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</si>
  <si>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</si>
  <si>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</si>
  <si>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</si>
  <si>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</si>
  <si>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</si>
  <si>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</si>
  <si>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</si>
  <si>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</si>
  <si>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</si>
  <si>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</si>
  <si>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</si>
  <si>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</si>
  <si>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</si>
  <si>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</si>
  <si>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</si>
  <si>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</si>
  <si>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</si>
  <si>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</si>
  <si>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</si>
  <si>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</si>
  <si>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</si>
  <si>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</si>
  <si>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</si>
  <si>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</si>
  <si>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</si>
  <si>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</si>
  <si>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</si>
  <si>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</si>
  <si>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</si>
  <si>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</si>
  <si>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</si>
  <si>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</si>
  <si>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</si>
  <si>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</si>
  <si>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</si>
  <si>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</si>
  <si>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</si>
  <si>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</si>
  <si>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</si>
  <si>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</si>
  <si>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</si>
  <si>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</si>
  <si>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</si>
  <si>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</si>
  <si>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</si>
  <si>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</si>
  <si>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</si>
  <si>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</si>
  <si>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</si>
  <si>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</si>
  <si>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</si>
  <si>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</si>
  <si>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</si>
  <si>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</si>
  <si>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</si>
  <si>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</si>
  <si>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</si>
  <si>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</si>
  <si>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</si>
  <si>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</si>
  <si>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</si>
  <si>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</si>
  <si>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</si>
  <si>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</si>
  <si>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</si>
  <si>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</si>
  <si>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</si>
  <si>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</si>
  <si>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</si>
  <si>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</si>
  <si>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</si>
  <si>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</si>
  <si>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</si>
  <si>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</si>
  <si>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</si>
  <si>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</si>
  <si>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</si>
  <si>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</si>
  <si>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</si>
  <si>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</si>
  <si>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</si>
  <si>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</si>
  <si>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</si>
  <si>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</si>
  <si>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</si>
  <si>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</si>
  <si>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</si>
  <si>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</si>
  <si>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</si>
  <si>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</si>
  <si>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</si>
  <si>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</si>
  <si>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</si>
  <si>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</si>
  <si>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</si>
  <si>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</si>
  <si>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</si>
  <si>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</si>
  <si>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</si>
  <si>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</si>
  <si>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</si>
  <si>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</si>
  <si>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</si>
  <si>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</si>
  <si>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</si>
  <si>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</si>
  <si>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</si>
  <si>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</si>
  <si>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</si>
  <si>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</si>
  <si>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</si>
  <si>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</si>
  <si>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</si>
  <si>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</si>
  <si>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</si>
  <si>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</si>
  <si>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</si>
  <si>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</si>
  <si>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</si>
  <si>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</si>
  <si>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</si>
  <si>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</si>
  <si>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</si>
  <si>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</si>
  <si>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</si>
  <si>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</si>
  <si>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</si>
  <si>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</si>
  <si>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</si>
  <si>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</si>
  <si>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</si>
  <si>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</si>
  <si>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</si>
  <si>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</si>
  <si>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</si>
  <si>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</si>
  <si>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</si>
  <si>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</si>
  <si>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</si>
  <si>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</si>
  <si>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</si>
  <si>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</si>
  <si>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</si>
  <si>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</si>
  <si>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</si>
  <si>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</si>
  <si>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</si>
  <si>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</si>
  <si>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</si>
  <si>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</si>
  <si>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</si>
  <si>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</si>
  <si>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</si>
  <si>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</si>
  <si>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</si>
  <si>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</si>
  <si>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</si>
  <si>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</si>
  <si>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</si>
  <si>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</si>
  <si>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</si>
  <si>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</si>
  <si>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</si>
  <si>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</si>
  <si>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</si>
  <si>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</si>
  <si>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</si>
  <si>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</si>
  <si>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</si>
  <si>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</si>
  <si>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</si>
  <si>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</si>
  <si>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</si>
  <si>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</si>
  <si>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</si>
  <si>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</si>
  <si>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</si>
  <si>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</si>
  <si>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</si>
  <si>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</si>
  <si>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</si>
  <si>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</si>
  <si>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</si>
  <si>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</si>
  <si>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</si>
  <si>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</si>
  <si>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</si>
  <si>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</si>
  <si>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</si>
  <si>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</si>
  <si>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</si>
  <si>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</si>
  <si>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</si>
  <si>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</si>
  <si>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</si>
  <si>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</si>
  <si>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</si>
  <si>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</si>
  <si>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</si>
  <si>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</si>
  <si>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</si>
  <si>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</si>
  <si>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</si>
  <si>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</si>
  <si>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</si>
  <si>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</si>
  <si>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</si>
  <si>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</si>
  <si>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</si>
  <si>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</si>
  <si>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</si>
  <si>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</si>
  <si>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</si>
  <si>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</si>
  <si>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</si>
  <si>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</si>
  <si>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</si>
  <si>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</si>
  <si>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</si>
  <si>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</si>
  <si>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</si>
  <si>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</si>
  <si>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</si>
  <si>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</si>
  <si>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</si>
  <si>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</si>
  <si>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</si>
  <si>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</si>
  <si>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</si>
  <si>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</si>
  <si>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</si>
  <si>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</si>
  <si>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</si>
  <si>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</si>
  <si>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</si>
  <si>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</si>
  <si>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</si>
  <si>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</si>
  <si>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</si>
  <si>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</si>
  <si>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</si>
  <si>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</si>
  <si>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</si>
  <si>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</si>
  <si>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</si>
  <si>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</si>
  <si>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</si>
  <si>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</si>
  <si>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</si>
  <si>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</si>
  <si>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</si>
  <si>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</si>
  <si>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</si>
  <si>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</si>
  <si>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</si>
  <si>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</si>
  <si>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</si>
  <si>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</si>
  <si>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</si>
  <si>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</si>
  <si>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</si>
  <si>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</si>
  <si>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</si>
  <si>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</si>
  <si>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</si>
  <si>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</si>
  <si>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</si>
  <si>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</si>
  <si>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</si>
  <si>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</si>
  <si>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</si>
  <si>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</si>
  <si>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</si>
  <si>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</si>
  <si>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</si>
  <si>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</si>
  <si>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</si>
  <si>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</si>
  <si>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</si>
  <si>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</si>
  <si>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</si>
  <si>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</si>
  <si>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</si>
  <si>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</si>
  <si>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</si>
  <si>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</si>
  <si>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</si>
  <si>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</si>
  <si>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</si>
  <si>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</si>
  <si>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</si>
  <si>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</si>
  <si>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</si>
  <si>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</si>
  <si>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</si>
  <si>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</si>
  <si>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</si>
  <si>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</si>
  <si>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</si>
  <si>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</si>
  <si>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</si>
  <si>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</si>
  <si>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</si>
  <si>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</si>
  <si>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</si>
  <si>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</si>
  <si>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</si>
  <si>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</si>
  <si>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</si>
  <si>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</si>
  <si>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</si>
  <si>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</si>
  <si>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</si>
  <si>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</si>
  <si>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</si>
  <si>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</si>
  <si>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</si>
  <si>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</si>
  <si>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</si>
  <si>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</si>
  <si>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</si>
  <si>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</si>
  <si>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</si>
  <si>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</si>
  <si>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</si>
  <si>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</si>
  <si>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</si>
  <si>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</si>
  <si>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</si>
  <si>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</si>
  <si>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</si>
  <si>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</si>
  <si>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</si>
  <si>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</si>
  <si>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</si>
  <si>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</si>
  <si>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</si>
  <si>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</si>
  <si>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</si>
  <si>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</si>
  <si>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</si>
  <si>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</si>
  <si>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</si>
  <si>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</si>
  <si>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</si>
  <si>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</si>
  <si>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</si>
  <si>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</si>
  <si>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</si>
  <si>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</si>
  <si>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</si>
  <si>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</si>
  <si>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</si>
  <si>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</si>
  <si>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</si>
  <si>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</si>
  <si>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</si>
  <si>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</si>
  <si>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</si>
  <si>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</si>
  <si>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</si>
  <si>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</si>
  <si>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</si>
  <si>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</si>
  <si>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</si>
  <si>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</si>
  <si>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</si>
  <si>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</si>
  <si>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</si>
  <si>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</si>
  <si>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</si>
  <si>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</si>
  <si>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</si>
  <si>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</si>
  <si>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</si>
  <si>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</si>
  <si>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</si>
  <si>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</si>
  <si>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</si>
  <si>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</si>
  <si>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</si>
  <si>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</si>
  <si>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</si>
  <si>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</si>
  <si>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</si>
  <si>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</si>
  <si>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</si>
  <si>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</si>
  <si>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</si>
  <si>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</si>
  <si>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</si>
  <si>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</si>
  <si>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</si>
  <si>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</si>
  <si>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</si>
  <si>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</si>
  <si>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</si>
  <si>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</si>
  <si>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</si>
  <si>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</si>
  <si>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</si>
  <si>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</si>
  <si>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</si>
  <si>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</si>
  <si>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</si>
  <si>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</si>
  <si>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</si>
  <si>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</si>
  <si>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</si>
  <si>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</si>
  <si>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</si>
  <si>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</si>
  <si>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</si>
  <si>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</si>
  <si>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</si>
  <si>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</si>
  <si>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</si>
  <si>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</si>
  <si>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</si>
  <si>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</si>
  <si>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</si>
  <si>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</si>
  <si>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</si>
  <si>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</si>
  <si>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</si>
  <si>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</si>
  <si>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</si>
  <si>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</si>
  <si>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</si>
  <si>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</si>
  <si>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</si>
  <si>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</si>
  <si>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</si>
  <si>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</si>
  <si>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</si>
  <si>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</si>
  <si>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</si>
  <si>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</si>
  <si>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</si>
  <si>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</si>
  <si>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</si>
  <si>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</si>
  <si>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</si>
  <si>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</si>
  <si>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</si>
  <si>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</si>
  <si>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</si>
  <si>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</si>
  <si>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</si>
  <si>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</si>
  <si>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</si>
  <si>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</si>
  <si>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</si>
  <si>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</si>
  <si>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</si>
  <si>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</si>
  <si>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</si>
  <si>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</si>
  <si>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</si>
  <si>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</si>
  <si>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</si>
  <si>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</si>
  <si>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</si>
  <si>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</si>
  <si>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</si>
  <si>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</si>
  <si>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</si>
  <si>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</si>
  <si>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</si>
  <si>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</si>
  <si>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</si>
  <si>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</si>
  <si>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</si>
  <si>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</si>
  <si>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</si>
  <si>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</si>
  <si>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</si>
  <si>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</si>
  <si>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</si>
  <si>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</si>
  <si>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</si>
  <si>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</si>
  <si>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</si>
  <si>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</si>
  <si>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</si>
  <si>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</si>
  <si>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</si>
  <si>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</si>
  <si>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</si>
  <si>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</si>
  <si>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</si>
  <si>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</si>
  <si>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</si>
  <si>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</si>
  <si>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</si>
  <si>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</si>
  <si>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</si>
  <si>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</si>
  <si>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</si>
  <si>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</si>
  <si>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</si>
  <si>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</si>
  <si>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</si>
  <si>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</si>
  <si>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</si>
  <si>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</si>
  <si>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</si>
  <si>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</si>
  <si>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</si>
  <si>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</si>
  <si>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</si>
  <si>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</si>
  <si>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</si>
  <si>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</si>
  <si>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</si>
  <si>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</si>
  <si>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</si>
  <si>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</si>
  <si>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</si>
  <si>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</si>
  <si>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</si>
  <si>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</si>
  <si>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</si>
  <si>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</si>
  <si>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</si>
  <si>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</si>
  <si>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</si>
  <si>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</si>
  <si>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</si>
  <si>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</si>
  <si>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</si>
  <si>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</si>
  <si>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</si>
  <si>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</si>
  <si>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</si>
  <si>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</si>
  <si>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</si>
  <si>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</si>
  <si>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</si>
  <si>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</si>
  <si>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</si>
  <si>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</si>
  <si>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</si>
  <si>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</si>
  <si>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</si>
  <si>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</si>
  <si>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</si>
  <si>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</si>
  <si>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</si>
  <si>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</si>
  <si>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</si>
  <si>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</si>
  <si>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</si>
  <si>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</si>
  <si>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</si>
  <si>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</si>
  <si>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</si>
  <si>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</si>
  <si>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</si>
  <si>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</si>
  <si>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</si>
  <si>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</si>
  <si>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</si>
  <si>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</si>
  <si>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</si>
  <si>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</si>
  <si>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</si>
  <si>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</si>
  <si>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</si>
  <si>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</si>
  <si>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</si>
  <si>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</si>
  <si>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</si>
  <si>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</si>
  <si>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</si>
  <si>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</si>
  <si>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</si>
  <si>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</si>
  <si>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</si>
  <si>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</si>
  <si>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</si>
  <si>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</si>
  <si>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</si>
  <si>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</si>
  <si>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</si>
  <si>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</si>
  <si>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</si>
  <si>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</si>
  <si>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</si>
  <si>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</si>
  <si>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</si>
  <si>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</si>
  <si>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</si>
  <si>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</si>
  <si>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</si>
  <si>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</si>
  <si>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</si>
  <si>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</si>
  <si>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</si>
  <si>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</si>
  <si>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</si>
  <si>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</si>
  <si>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</si>
  <si>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</si>
  <si>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</si>
  <si>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</si>
  <si>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</si>
  <si>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</si>
  <si>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</si>
  <si>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</si>
  <si>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</si>
  <si>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</si>
  <si>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</si>
  <si>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</si>
  <si>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</si>
  <si>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</si>
  <si>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</si>
  <si>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</si>
  <si>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</si>
  <si>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</si>
  <si>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</si>
  <si>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</si>
  <si>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</si>
  <si>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</si>
  <si>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</si>
  <si>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</si>
  <si>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</si>
  <si>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</si>
  <si>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</si>
  <si>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</si>
  <si>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</si>
  <si>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</si>
  <si>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</si>
  <si>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</si>
  <si>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</si>
  <si>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</si>
  <si>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</si>
  <si>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</si>
  <si>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</si>
  <si>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</si>
  <si>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</si>
  <si>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</si>
  <si>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</si>
  <si>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</si>
  <si>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</si>
  <si>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</si>
  <si>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</si>
  <si>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</si>
  <si>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</si>
  <si>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</si>
  <si>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</si>
  <si>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</si>
  <si>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</si>
  <si>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</si>
  <si>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</si>
  <si>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</si>
  <si>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</si>
  <si>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</si>
  <si>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</si>
  <si>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</si>
  <si>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</si>
  <si>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</si>
  <si>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</si>
  <si>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</si>
  <si>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</si>
  <si>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</si>
  <si>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</si>
  <si>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</si>
  <si>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</si>
  <si>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</si>
  <si>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</si>
  <si>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</si>
  <si>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</si>
  <si>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</si>
  <si>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</si>
  <si>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</si>
  <si>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</si>
  <si>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</si>
  <si>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</si>
  <si>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</si>
  <si>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</si>
  <si>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</si>
  <si>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</si>
  <si>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</si>
  <si>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</si>
  <si>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</si>
  <si>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</si>
  <si>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</si>
  <si>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</si>
  <si>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</si>
  <si>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</si>
  <si>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</si>
  <si>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</si>
  <si>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</si>
  <si>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</si>
  <si>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</si>
  <si>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</si>
  <si>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</si>
  <si>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</si>
  <si>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</si>
  <si>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</si>
  <si>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</si>
  <si>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</si>
  <si>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</si>
  <si>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</si>
  <si>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</si>
  <si>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</si>
  <si>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</si>
  <si>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</si>
  <si>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</si>
  <si>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</si>
  <si>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</si>
  <si>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</si>
  <si>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</si>
  <si>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</si>
  <si>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</si>
  <si>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</si>
  <si>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</si>
  <si>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</si>
  <si>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</si>
  <si>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</si>
  <si>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</si>
  <si>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</si>
  <si>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</si>
  <si>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</si>
  <si>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</si>
  <si>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</si>
  <si>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</si>
  <si>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</si>
  <si>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</si>
  <si>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</si>
  <si>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</si>
  <si>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</si>
  <si>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</si>
  <si>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</si>
  <si>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</si>
  <si>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</si>
  <si>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</si>
  <si>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</si>
  <si>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</si>
  <si>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</si>
  <si>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</si>
  <si>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</si>
  <si>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</si>
  <si>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</si>
  <si>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</si>
  <si>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</si>
  <si>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</si>
  <si>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</si>
  <si>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</si>
  <si>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</si>
  <si>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</si>
  <si>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</si>
  <si>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</si>
  <si>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</si>
  <si>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</si>
  <si>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</si>
  <si>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</si>
  <si>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</si>
  <si>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</si>
  <si>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</si>
  <si>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</si>
  <si>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</si>
  <si>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</si>
  <si>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</si>
  <si>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</si>
  <si>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</si>
  <si>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</si>
  <si>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</si>
  <si>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</si>
  <si>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</si>
  <si>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</si>
  <si>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</si>
  <si>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</si>
  <si>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</si>
  <si>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</si>
  <si>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</si>
  <si>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</si>
  <si>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</si>
  <si>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</si>
  <si>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</si>
  <si>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</si>
  <si>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</si>
  <si>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</si>
  <si>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</si>
  <si>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</si>
  <si>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</si>
  <si>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</si>
  <si>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</si>
  <si>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</si>
  <si>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</si>
  <si>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</si>
  <si>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</si>
  <si>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</si>
  <si>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</si>
  <si>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</si>
  <si>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</si>
  <si>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</si>
  <si>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</si>
  <si>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</si>
  <si>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</si>
  <si>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</si>
  <si>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</si>
  <si>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</si>
  <si>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</si>
  <si>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</si>
  <si>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</si>
  <si>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</si>
  <si>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</si>
  <si>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</si>
  <si>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</si>
  <si>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</si>
  <si>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</si>
  <si>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</si>
  <si>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</si>
  <si>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</si>
  <si>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</si>
  <si>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</si>
  <si>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</si>
  <si>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</si>
  <si>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</si>
  <si>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</si>
  <si>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</si>
  <si>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</si>
  <si>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</si>
  <si>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</si>
  <si>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</si>
  <si>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</si>
  <si>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</si>
  <si>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</si>
  <si>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</si>
  <si>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</si>
  <si>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</si>
  <si>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</si>
  <si>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</si>
  <si>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</si>
  <si>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</si>
  <si>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</si>
  <si>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</si>
  <si>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</si>
  <si>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</si>
  <si>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</si>
  <si>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</si>
  <si>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</si>
  <si>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</si>
  <si>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</si>
  <si>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</si>
  <si>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</si>
  <si>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</si>
  <si>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</si>
  <si>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</si>
  <si>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</si>
  <si>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</si>
  <si>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</si>
  <si>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</si>
  <si>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</si>
  <si>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</si>
  <si>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</si>
  <si>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</si>
  <si>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</si>
  <si>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</si>
  <si>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</si>
  <si>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</si>
  <si>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</si>
  <si>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</si>
  <si>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</si>
  <si>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</si>
  <si>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</si>
  <si>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</si>
  <si>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</si>
  <si>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</si>
  <si>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</si>
  <si>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</si>
  <si>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</si>
  <si>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</si>
  <si>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</si>
  <si>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</si>
  <si>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</si>
  <si>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</si>
  <si>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</si>
  <si>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</si>
  <si>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</si>
  <si>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</si>
  <si>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</si>
  <si>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</si>
  <si>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</si>
  <si>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</si>
  <si>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</si>
  <si>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</si>
  <si>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</si>
  <si>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</si>
  <si>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</si>
  <si>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</si>
  <si>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</si>
  <si>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</si>
  <si>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</si>
  <si>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</si>
  <si>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</si>
  <si>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</si>
  <si>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</si>
  <si>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</si>
  <si>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</si>
  <si>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</si>
  <si>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</si>
  <si>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</si>
  <si>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</si>
  <si>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</si>
  <si>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</si>
  <si>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</si>
  <si>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</si>
  <si>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</si>
  <si>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</si>
  <si>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</si>
  <si>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</si>
  <si>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</si>
  <si>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</si>
  <si>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</si>
  <si>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</si>
  <si>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</si>
  <si>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</si>
  <si>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</si>
  <si>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</si>
  <si>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</si>
  <si>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</si>
  <si>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</si>
  <si>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</si>
  <si>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</si>
  <si>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</si>
  <si>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</si>
  <si>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</si>
  <si>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</si>
  <si>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</si>
  <si>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</si>
  <si>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</si>
  <si>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</si>
  <si>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</si>
  <si>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</si>
  <si>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</si>
  <si>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</si>
  <si>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</si>
  <si>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</si>
  <si>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</si>
  <si>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</si>
  <si>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</si>
  <si>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</si>
  <si>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</si>
  <si>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</si>
  <si>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</si>
  <si>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</si>
  <si>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</si>
  <si>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</si>
  <si>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</si>
  <si>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</si>
  <si>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</si>
  <si>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</si>
  <si>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</si>
  <si>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</si>
  <si>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</si>
  <si>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</si>
  <si>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</si>
  <si>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</si>
  <si>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</si>
  <si>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</si>
  <si>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</si>
  <si>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</si>
  <si>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</si>
  <si>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</si>
  <si>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</si>
  <si>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</si>
  <si>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</si>
  <si>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</si>
  <si>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</si>
  <si>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</si>
  <si>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</si>
  <si>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</si>
  <si>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</si>
  <si>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</si>
  <si>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</si>
  <si>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</si>
  <si>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</si>
  <si>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</si>
  <si>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</si>
  <si>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</si>
  <si>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</si>
  <si>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</si>
  <si>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</si>
  <si>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</si>
  <si>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</si>
  <si>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</si>
  <si>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</si>
  <si>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</si>
  <si>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</si>
  <si>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</si>
  <si>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</si>
  <si>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</si>
  <si>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</si>
  <si>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</si>
  <si>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</si>
  <si>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</si>
  <si>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</si>
  <si>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</si>
  <si>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</si>
  <si>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</si>
  <si>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</si>
  <si>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</si>
  <si>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</si>
  <si>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</si>
  <si>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</si>
  <si>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</si>
  <si>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</si>
  <si>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</si>
  <si>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</si>
  <si>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</si>
  <si>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</si>
  <si>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</si>
  <si>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</si>
  <si>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</si>
  <si>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</si>
  <si>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</si>
  <si>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</si>
  <si>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</si>
  <si>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</si>
  <si>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</si>
  <si>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</si>
  <si>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</si>
  <si>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</si>
  <si>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</si>
  <si>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</si>
  <si>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</si>
  <si>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</si>
  <si>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</si>
  <si>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</si>
  <si>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</si>
  <si>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</si>
  <si>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</si>
  <si>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</si>
  <si>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</si>
  <si>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</si>
  <si>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</si>
  <si>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</si>
  <si>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</si>
  <si>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</si>
  <si>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</si>
  <si>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</si>
  <si>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</si>
  <si>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</si>
  <si>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</si>
  <si>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</si>
  <si>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</si>
  <si>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</si>
  <si>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</si>
  <si>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</si>
  <si>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</si>
  <si>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</si>
  <si>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</si>
  <si>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</si>
  <si>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</si>
  <si>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</si>
  <si>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</si>
  <si>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</si>
  <si>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</si>
  <si>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</si>
  <si>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</si>
  <si>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</si>
  <si>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</si>
  <si>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</si>
  <si>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</si>
  <si>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</si>
  <si>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</si>
  <si>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</si>
  <si>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</si>
  <si>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</si>
  <si>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</si>
  <si>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</si>
  <si>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</si>
  <si>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</si>
  <si>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</si>
  <si>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</si>
  <si>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</si>
  <si>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</si>
  <si>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</si>
  <si>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</si>
  <si>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</si>
  <si>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</si>
  <si>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</si>
  <si>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</si>
  <si>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</si>
  <si>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</si>
  <si>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</si>
  <si>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</si>
  <si>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</si>
  <si>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</si>
  <si>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</si>
  <si>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</si>
  <si>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</si>
  <si>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</si>
  <si>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</si>
  <si>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</si>
  <si>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</si>
  <si>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</si>
  <si>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</si>
  <si>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</si>
  <si>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</si>
  <si>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</si>
  <si>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</si>
  <si>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</si>
  <si>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</si>
  <si>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</si>
  <si>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</si>
  <si>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</si>
  <si>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</si>
  <si>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</si>
  <si>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</si>
  <si>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</si>
  <si>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</si>
  <si>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</si>
  <si>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</si>
  <si>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</si>
  <si>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</si>
  <si>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</si>
  <si>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</si>
  <si>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</si>
  <si>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</si>
  <si>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</si>
  <si>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</si>
  <si>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</si>
  <si>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</si>
  <si>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</si>
  <si>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</si>
  <si>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</si>
  <si>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</si>
  <si>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</si>
  <si>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</si>
  <si>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</si>
  <si>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</si>
  <si>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</si>
  <si>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</si>
  <si>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</si>
  <si>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</si>
  <si>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</si>
  <si>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</si>
  <si>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</si>
  <si>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</si>
  <si>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</si>
  <si>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</si>
  <si>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</si>
  <si>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</si>
  <si>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</si>
  <si>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</si>
  <si>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</si>
  <si>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</si>
  <si>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</si>
  <si>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</si>
  <si>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</si>
  <si>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</si>
  <si>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</si>
  <si>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</si>
  <si>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</si>
  <si>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</si>
  <si>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</si>
  <si>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</si>
  <si>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</si>
  <si>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</si>
  <si>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</si>
  <si>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</si>
  <si>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</si>
  <si>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</si>
  <si>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</si>
  <si>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</si>
  <si>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</si>
  <si>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</si>
  <si>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</si>
  <si>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</si>
  <si>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</si>
  <si>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</si>
  <si>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</si>
  <si>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</si>
  <si>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</si>
  <si>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</si>
  <si>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</si>
  <si>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</si>
  <si>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</si>
  <si>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</si>
  <si>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</si>
  <si>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</si>
  <si>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</si>
  <si>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</si>
  <si>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</si>
  <si>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</si>
  <si>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</si>
  <si>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</si>
  <si>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</si>
  <si>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</si>
  <si>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</si>
  <si>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</si>
  <si>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</si>
  <si>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</si>
  <si>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</si>
  <si>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</si>
  <si>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</si>
  <si>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</si>
  <si>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</si>
  <si>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</si>
  <si>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</si>
  <si>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</si>
  <si>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</si>
  <si>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</si>
  <si>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</si>
  <si>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</si>
  <si>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</si>
  <si>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</si>
  <si>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</si>
  <si>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</si>
  <si>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</si>
  <si>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</si>
  <si>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</si>
  <si>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</si>
  <si>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</si>
  <si>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</si>
  <si>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</si>
  <si>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</si>
  <si>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</si>
  <si>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</si>
  <si>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</si>
  <si>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</si>
  <si>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</si>
  <si>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</si>
  <si>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</si>
  <si>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</si>
  <si>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</si>
  <si>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</si>
  <si>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</si>
  <si>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</si>
  <si>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</si>
  <si>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</si>
  <si>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</si>
  <si>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</si>
  <si>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</si>
  <si>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</si>
  <si>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</si>
  <si>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</si>
  <si>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</si>
  <si>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</si>
  <si>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</si>
  <si>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</si>
  <si>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</si>
  <si>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</si>
  <si>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</si>
  <si>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</si>
  <si>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</si>
  <si>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</si>
  <si>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</si>
  <si>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</si>
  <si>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</si>
  <si>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</si>
  <si>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</si>
  <si>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</si>
  <si>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</si>
  <si>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</si>
  <si>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</si>
  <si>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</si>
  <si>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</si>
  <si>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</si>
  <si>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</si>
  <si>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</si>
  <si>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</si>
  <si>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</si>
  <si>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</si>
  <si>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</si>
  <si>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</si>
  <si>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</si>
  <si>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</si>
  <si>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</si>
  <si>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</si>
  <si>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</si>
  <si>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</si>
  <si>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</si>
  <si>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</si>
  <si>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</si>
  <si>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</si>
  <si>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</si>
  <si>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</si>
  <si>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</si>
  <si>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</si>
  <si>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</si>
  <si>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</si>
  <si>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</si>
  <si>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</si>
  <si>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</si>
  <si>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</si>
  <si>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</si>
  <si>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</si>
  <si>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</si>
  <si>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</si>
  <si>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</si>
  <si>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</si>
  <si>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</si>
  <si>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</si>
  <si>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</si>
  <si>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</si>
  <si>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</si>
  <si>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</si>
  <si>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</si>
  <si>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</si>
  <si>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</si>
  <si>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</si>
  <si>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</si>
  <si>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</si>
  <si>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</si>
  <si>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</si>
  <si>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</si>
  <si>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</si>
  <si>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</si>
  <si>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</si>
  <si>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</si>
  <si>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</si>
  <si>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</si>
  <si>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</si>
  <si>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</si>
  <si>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</si>
  <si>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</si>
  <si>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</si>
  <si>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</si>
  <si>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</si>
  <si>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</si>
  <si>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</si>
  <si>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</si>
  <si>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</si>
  <si>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</si>
  <si>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</si>
  <si>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</si>
  <si>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</si>
  <si>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</si>
  <si>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</si>
  <si>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</si>
  <si>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</si>
  <si>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</si>
  <si>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</si>
  <si>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</si>
  <si>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</si>
  <si>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</si>
  <si>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</si>
  <si>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</si>
  <si>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</si>
  <si>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</si>
  <si>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</si>
  <si>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</si>
  <si>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</si>
  <si>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</si>
  <si>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</si>
  <si>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</si>
  <si>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</si>
  <si>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</si>
  <si>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</si>
  <si>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</si>
  <si>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</si>
  <si>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</si>
  <si>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</si>
  <si>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</si>
  <si>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</si>
  <si>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</si>
  <si>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</si>
  <si>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</si>
  <si>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</si>
  <si>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</si>
  <si>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</si>
  <si>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</si>
  <si>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</si>
  <si>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</si>
  <si>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</si>
  <si>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</si>
  <si>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</si>
  <si>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</si>
  <si>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</si>
  <si>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</si>
  <si>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</si>
  <si>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</si>
  <si>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</si>
  <si>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</si>
  <si>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</si>
  <si>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</si>
  <si>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</si>
  <si>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</si>
  <si>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</si>
  <si>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</si>
  <si>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</si>
  <si>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</si>
  <si>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</si>
  <si>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</si>
  <si>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</si>
  <si>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</si>
  <si>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</si>
  <si>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</si>
  <si>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</si>
  <si>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</si>
  <si>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</si>
  <si>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</si>
  <si>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</si>
  <si>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</si>
  <si>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</si>
  <si>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</si>
  <si>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</si>
  <si>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</si>
  <si>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</si>
  <si>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</si>
  <si>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</si>
  <si>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</si>
  <si>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</si>
  <si>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</si>
  <si>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</si>
  <si>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</si>
  <si>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</si>
  <si>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</si>
  <si>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</si>
  <si>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</si>
  <si>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</si>
  <si>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</si>
  <si>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</si>
  <si>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</si>
  <si>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</si>
  <si>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</si>
  <si>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</si>
  <si>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</si>
  <si>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</si>
  <si>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</si>
  <si>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</si>
  <si>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</si>
  <si>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</si>
  <si>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</si>
  <si>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</si>
  <si>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</si>
  <si>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</si>
  <si>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</si>
  <si>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</si>
  <si>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</si>
  <si>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</si>
  <si>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</si>
  <si>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</si>
  <si>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</si>
  <si>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</si>
  <si>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</si>
  <si>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</si>
  <si>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</si>
  <si>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</si>
  <si>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</si>
  <si>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</si>
  <si>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</si>
  <si>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</si>
  <si>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</si>
  <si>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</si>
  <si>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</si>
  <si>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</si>
  <si>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</si>
  <si>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</si>
  <si>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</si>
  <si>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</si>
  <si>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</si>
  <si>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</si>
  <si>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</si>
  <si>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</si>
  <si>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</si>
  <si>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</si>
  <si>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</si>
  <si>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</si>
  <si>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</si>
  <si>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</si>
  <si>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</si>
  <si>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</si>
  <si>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</si>
  <si>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</si>
  <si>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</si>
  <si>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</si>
  <si>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</si>
  <si>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</si>
  <si>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</si>
  <si>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</si>
  <si>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</si>
  <si>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</si>
  <si>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</si>
  <si>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</si>
  <si>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</si>
  <si>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</si>
  <si>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</si>
  <si>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</si>
  <si>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</si>
  <si>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</si>
  <si>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</si>
  <si>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</si>
  <si>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</si>
  <si>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</si>
  <si>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</si>
  <si>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</si>
  <si>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</si>
  <si>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</si>
  <si>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</si>
  <si>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</si>
  <si>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</si>
  <si>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</si>
  <si>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</si>
  <si>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</si>
  <si>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</si>
  <si>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</si>
  <si>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</si>
  <si>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</si>
  <si>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</si>
  <si>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</si>
  <si>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</si>
  <si>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</si>
  <si>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</si>
  <si>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</si>
  <si>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</si>
  <si>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</si>
  <si>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</si>
  <si>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</si>
  <si>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</si>
  <si>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</si>
  <si>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</si>
  <si>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</si>
  <si>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</si>
  <si>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</si>
  <si>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</si>
  <si>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</si>
  <si>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</si>
  <si>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</si>
  <si>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</si>
  <si>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</si>
  <si>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</si>
  <si>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</si>
  <si>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</si>
  <si>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</si>
  <si>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</si>
  <si>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</si>
  <si>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</si>
  <si>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</si>
  <si>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</si>
  <si>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</si>
  <si>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</si>
  <si>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</si>
  <si>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</si>
  <si>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</si>
  <si>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</si>
  <si>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</si>
  <si>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</si>
  <si>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</si>
  <si>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</si>
  <si>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</si>
  <si>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</si>
  <si>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</si>
  <si>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</si>
  <si>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</si>
  <si>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</si>
  <si>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</si>
  <si>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</si>
  <si>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</si>
  <si>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</si>
  <si>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</si>
  <si>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</si>
  <si>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</si>
  <si>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</si>
  <si>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</si>
  <si>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</si>
  <si>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</si>
  <si>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</si>
  <si>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</si>
  <si>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</si>
  <si>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</si>
  <si>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</si>
  <si>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</si>
  <si>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</si>
  <si>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</si>
  <si>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</si>
  <si>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</si>
  <si>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</si>
  <si>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</si>
  <si>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</si>
  <si>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</si>
  <si>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</si>
  <si>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</si>
  <si>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</si>
  <si>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</si>
  <si>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</si>
  <si>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</si>
  <si>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</si>
  <si>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</si>
  <si>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</si>
  <si>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</si>
  <si>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</si>
  <si>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</si>
  <si>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</si>
  <si>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</si>
  <si>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</si>
  <si>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</si>
  <si>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</si>
  <si>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</si>
  <si>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</si>
  <si>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</si>
  <si>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</si>
  <si>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</si>
  <si>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</si>
  <si>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</si>
  <si>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</si>
  <si>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</si>
  <si>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</si>
  <si>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</si>
  <si>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</si>
  <si>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</si>
  <si>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</si>
  <si>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</si>
  <si>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</si>
  <si>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</si>
  <si>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</si>
  <si>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</si>
  <si>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</si>
  <si>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</si>
  <si>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</si>
  <si>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</si>
  <si>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</si>
  <si>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</si>
  <si>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</si>
  <si>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</si>
  <si>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</si>
  <si>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</si>
  <si>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</si>
  <si>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</si>
  <si>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</si>
  <si>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</si>
  <si>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</si>
  <si>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</si>
  <si>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</si>
  <si>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</si>
  <si>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</si>
  <si>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</si>
  <si>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</si>
  <si>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</si>
  <si>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</si>
  <si>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</si>
  <si>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</si>
  <si>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</si>
  <si>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</si>
  <si>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</si>
  <si>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</si>
  <si>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</si>
  <si>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</si>
  <si>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</si>
  <si>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</si>
  <si>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</si>
  <si>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</si>
  <si>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</si>
  <si>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</si>
  <si>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</si>
  <si>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</si>
  <si>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</si>
  <si>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</si>
  <si>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</si>
  <si>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</si>
  <si>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</si>
  <si>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</si>
  <si>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</si>
  <si>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</si>
  <si>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</si>
  <si>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</si>
  <si>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</si>
  <si>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</si>
  <si>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</si>
  <si>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</si>
  <si>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</si>
  <si>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</si>
  <si>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</si>
  <si>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</si>
  <si>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</si>
  <si>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</si>
  <si>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</si>
  <si>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</si>
  <si>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</si>
  <si>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</si>
  <si>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</si>
  <si>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</si>
  <si>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</si>
  <si>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</si>
  <si>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</si>
  <si>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</si>
  <si>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</si>
  <si>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</si>
  <si>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</si>
  <si>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</si>
  <si>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</si>
  <si>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</si>
  <si>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</si>
  <si>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</si>
  <si>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</si>
  <si>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</si>
  <si>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</si>
  <si>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</si>
  <si>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</si>
  <si>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</si>
  <si>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</si>
  <si>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</si>
  <si>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</si>
  <si>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</si>
  <si>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</si>
  <si>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</si>
  <si>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</si>
  <si>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</si>
  <si>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</si>
  <si>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</si>
  <si>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</si>
  <si>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</si>
  <si>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</si>
  <si>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</si>
  <si>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</si>
  <si>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</si>
  <si>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</si>
  <si>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</si>
  <si>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</si>
  <si>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</si>
  <si>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</si>
  <si>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</si>
  <si>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</si>
  <si>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</si>
  <si>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</si>
  <si>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</si>
  <si>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</si>
  <si>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</si>
  <si>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</si>
  <si>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</si>
  <si>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</si>
  <si>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</si>
  <si>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</si>
  <si>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</si>
  <si>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</si>
  <si>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</si>
  <si>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</si>
  <si>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</si>
  <si>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</si>
  <si>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</si>
  <si>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</si>
  <si>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</si>
  <si>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</si>
  <si>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</si>
  <si>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</si>
  <si>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</si>
  <si>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</si>
  <si>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</si>
  <si>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</si>
  <si>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</si>
  <si>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</si>
  <si>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</si>
  <si>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</si>
  <si>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</si>
  <si>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</si>
  <si>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</si>
  <si>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</si>
  <si>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</si>
  <si>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</si>
  <si>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</si>
  <si>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</si>
  <si>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</si>
  <si>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</si>
  <si>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</si>
  <si>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</si>
  <si>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</si>
  <si>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</si>
  <si>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</si>
  <si>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</si>
  <si>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</si>
  <si>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</si>
  <si>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</si>
  <si>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</si>
  <si>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</si>
  <si>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</si>
  <si>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</si>
  <si>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</si>
  <si>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</si>
  <si>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</si>
  <si>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</si>
  <si>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</si>
  <si>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</si>
  <si>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</si>
  <si>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</si>
  <si>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</si>
  <si>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</si>
  <si>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</si>
  <si>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</si>
  <si>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</si>
  <si>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</si>
  <si>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</si>
  <si>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</si>
  <si>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</si>
  <si>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</si>
  <si>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</si>
  <si>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</si>
  <si>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</si>
  <si>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</si>
  <si>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</si>
  <si>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</si>
  <si>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</si>
  <si>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</si>
  <si>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</si>
  <si>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</si>
  <si>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</si>
  <si>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</si>
  <si>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</si>
  <si>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</si>
  <si>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</si>
  <si>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</si>
  <si>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</si>
  <si>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</si>
  <si>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</si>
  <si>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</si>
  <si>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</si>
  <si>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</si>
  <si>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</si>
  <si>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</si>
  <si>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</si>
  <si>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</si>
  <si>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</si>
  <si>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</si>
  <si>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</si>
  <si>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</si>
  <si>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</si>
  <si>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</si>
  <si>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</si>
  <si>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</si>
  <si>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</si>
  <si>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</si>
  <si>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</si>
  <si>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</si>
  <si>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</si>
  <si>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</si>
  <si>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</si>
  <si>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</si>
  <si>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</si>
  <si>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</si>
  <si>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</si>
  <si>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</si>
  <si>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</si>
  <si>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</si>
  <si>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</si>
  <si>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</si>
  <si>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</si>
  <si>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</si>
  <si>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</si>
  <si>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</si>
  <si>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</si>
  <si>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</si>
  <si>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</si>
  <si>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</si>
  <si>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</si>
  <si>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</si>
  <si>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</si>
  <si>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</si>
  <si>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</si>
  <si>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</si>
  <si>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</si>
  <si>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</si>
  <si>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</si>
  <si>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</si>
  <si>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</si>
  <si>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</si>
  <si>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</si>
  <si>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</si>
  <si>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</si>
  <si>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</si>
  <si>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</si>
  <si>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</si>
  <si>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</si>
  <si>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</si>
  <si>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</si>
  <si>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</si>
  <si>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</si>
  <si>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</si>
  <si>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</si>
  <si>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</si>
  <si>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</si>
  <si>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</si>
  <si>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</si>
  <si>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</si>
  <si>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</si>
  <si>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</si>
  <si>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</si>
  <si>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</si>
  <si>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</si>
  <si>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</si>
  <si>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</si>
  <si>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</si>
  <si>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</si>
  <si>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</si>
  <si>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</si>
  <si>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</si>
  <si>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</si>
  <si>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</si>
  <si>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</si>
  <si>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</si>
  <si>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</si>
  <si>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</si>
  <si>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</si>
  <si>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</si>
  <si>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</si>
  <si>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</si>
  <si>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</si>
  <si>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</si>
  <si>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</si>
  <si>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</si>
  <si>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</si>
  <si>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</si>
  <si>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</si>
  <si>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</si>
  <si>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</si>
  <si>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</si>
  <si>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</si>
  <si>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</si>
  <si>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</si>
  <si>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</si>
  <si>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</si>
  <si>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</si>
  <si>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</si>
  <si>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</si>
  <si>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</si>
  <si>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</si>
  <si>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</si>
  <si>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</si>
  <si>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</si>
  <si>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</si>
  <si>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</si>
  <si>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</si>
  <si>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</si>
  <si>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</si>
  <si>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</si>
  <si>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</si>
  <si>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</si>
  <si>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</si>
  <si>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</si>
  <si>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</si>
  <si>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</si>
  <si>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</si>
  <si>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</si>
  <si>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</si>
  <si>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</si>
  <si>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</si>
  <si>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</si>
  <si>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</si>
  <si>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</si>
  <si>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</si>
  <si>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</si>
  <si>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</si>
  <si>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</si>
  <si>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</si>
  <si>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</si>
  <si>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</si>
  <si>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</si>
  <si>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</si>
  <si>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</si>
  <si>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</si>
  <si>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</si>
  <si>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</si>
  <si>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</si>
  <si>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</si>
  <si>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</si>
  <si>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</si>
  <si>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</si>
  <si>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</si>
  <si>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</si>
  <si>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</si>
  <si>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</si>
  <si>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</si>
  <si>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</si>
  <si>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</si>
  <si>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</si>
  <si>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</si>
  <si>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</si>
  <si>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</si>
  <si>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</si>
  <si>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</si>
  <si>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</si>
  <si>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</si>
  <si>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</si>
  <si>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</si>
  <si>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</si>
  <si>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</si>
  <si>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</si>
  <si>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</si>
  <si>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</si>
  <si>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</si>
  <si>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</si>
  <si>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</si>
  <si>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</si>
  <si>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</si>
  <si>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</si>
  <si>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</si>
  <si>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</si>
  <si>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</si>
  <si>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</si>
  <si>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</si>
  <si>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</si>
  <si>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</si>
  <si>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</si>
  <si>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</si>
  <si>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</si>
  <si>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</si>
  <si>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</si>
  <si>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</si>
  <si>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</si>
  <si>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</si>
  <si>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</si>
  <si>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</si>
  <si>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</si>
  <si>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</si>
  <si>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</si>
  <si>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</si>
  <si>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</si>
  <si>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</si>
  <si>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</si>
  <si>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</si>
  <si>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</si>
  <si>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</si>
  <si>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</si>
  <si>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</si>
  <si>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</si>
  <si>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</si>
  <si>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</si>
  <si>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</si>
  <si>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</si>
  <si>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</si>
  <si>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</si>
  <si>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</si>
  <si>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</si>
  <si>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</si>
  <si>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</si>
  <si>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</si>
  <si>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</si>
  <si>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</si>
  <si>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</si>
  <si>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</si>
  <si>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</si>
  <si>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</si>
  <si>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</si>
  <si>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</si>
  <si>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</si>
  <si>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</si>
  <si>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</si>
  <si>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</si>
  <si>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</si>
  <si>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</si>
  <si>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</si>
  <si>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</si>
  <si>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</si>
  <si>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</si>
  <si>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</si>
  <si>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</si>
  <si>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</si>
  <si>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</si>
  <si>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</si>
  <si>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</si>
  <si>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</si>
  <si>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</si>
  <si>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</si>
  <si>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</si>
  <si>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</si>
  <si>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</si>
  <si>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</si>
  <si>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</si>
  <si>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</si>
  <si>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</si>
  <si>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</si>
  <si>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</si>
  <si>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</si>
  <si>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</si>
  <si>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</si>
  <si>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</si>
  <si>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</si>
  <si>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</si>
  <si>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</si>
  <si>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</si>
  <si>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</si>
  <si>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</si>
  <si>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</si>
  <si>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</si>
  <si>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</si>
  <si>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</si>
  <si>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</si>
  <si>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</si>
  <si>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</si>
  <si>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</si>
  <si>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</si>
  <si>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</si>
  <si>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</si>
  <si>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</si>
  <si>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</si>
  <si>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</si>
  <si>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</si>
  <si>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</si>
  <si>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</si>
  <si>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</si>
  <si>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</si>
  <si>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</si>
  <si>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</si>
  <si>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</si>
  <si>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</si>
  <si>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</si>
  <si>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</si>
  <si>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</si>
  <si>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</si>
  <si>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</si>
  <si>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</si>
  <si>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</si>
  <si>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</si>
  <si>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</si>
  <si>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</si>
  <si>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</si>
  <si>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</si>
  <si>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</si>
  <si>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</si>
  <si>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</si>
  <si>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</si>
  <si>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</si>
  <si>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</si>
  <si>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</si>
  <si>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</si>
  <si>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</si>
  <si>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</si>
  <si>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</si>
  <si>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</si>
  <si>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</si>
  <si>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</si>
  <si>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</si>
  <si>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</si>
  <si>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</si>
  <si>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</si>
  <si>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</si>
  <si>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</si>
  <si>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</si>
  <si>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</si>
  <si>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</si>
  <si>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</si>
  <si>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</si>
  <si>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</si>
  <si>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</si>
  <si>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</si>
  <si>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</si>
  <si>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</si>
  <si>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</si>
  <si>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</si>
  <si>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</si>
  <si>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</si>
  <si>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</si>
  <si>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</si>
  <si>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</si>
  <si>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</si>
  <si>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</si>
  <si>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</si>
  <si>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</si>
  <si>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</si>
  <si>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</si>
  <si>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</si>
  <si>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</si>
  <si>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</si>
  <si>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</si>
  <si>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</si>
  <si>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</si>
  <si>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</si>
  <si>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</si>
  <si>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</si>
  <si>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</si>
  <si>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</si>
  <si>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</si>
  <si>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</si>
  <si>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</si>
  <si>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</si>
  <si>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</si>
  <si>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</si>
  <si>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</si>
  <si>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</si>
  <si>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</si>
  <si>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</si>
  <si>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</si>
  <si>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</si>
  <si>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</si>
  <si>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</si>
  <si>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</si>
  <si>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</si>
  <si>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</si>
  <si>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</si>
  <si>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</si>
  <si>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</si>
  <si>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</si>
  <si>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</si>
  <si>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</si>
  <si>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</si>
  <si>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</si>
  <si>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</si>
  <si>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</si>
  <si>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</si>
  <si>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</si>
  <si>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</si>
  <si>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</si>
  <si>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</si>
  <si>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</si>
  <si>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</si>
  <si>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</si>
  <si>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</si>
  <si>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</si>
  <si>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</si>
  <si>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</si>
  <si>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</si>
  <si>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</si>
  <si>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</si>
  <si>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</si>
  <si>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</si>
  <si>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</si>
  <si>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</si>
  <si>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</si>
  <si>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</si>
  <si>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</si>
  <si>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</si>
  <si>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</si>
  <si>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</si>
  <si>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</si>
  <si>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</si>
  <si>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</si>
  <si>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</si>
  <si>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</si>
  <si>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</si>
  <si>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</si>
  <si>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</si>
  <si>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</si>
  <si>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</si>
  <si>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</si>
  <si>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</si>
  <si>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</si>
  <si>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</si>
  <si>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</si>
  <si>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</si>
  <si>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</si>
  <si>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</si>
  <si>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</si>
  <si>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</si>
  <si>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</si>
  <si>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</si>
  <si>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</si>
  <si>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</si>
  <si>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</si>
  <si>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</si>
  <si>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</si>
  <si>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</si>
  <si>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</si>
  <si>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</si>
  <si>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</si>
  <si>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</si>
  <si>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</si>
  <si>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</si>
  <si>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</si>
  <si>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</si>
  <si>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</si>
  <si>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</si>
  <si>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</si>
  <si>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</si>
  <si>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</si>
  <si>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</si>
  <si>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</si>
  <si>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</si>
  <si>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</si>
  <si>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</si>
  <si>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</si>
  <si>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</si>
  <si>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</si>
  <si>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</si>
  <si>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</si>
  <si>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</si>
  <si>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</si>
  <si>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</si>
  <si>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</si>
  <si>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</si>
  <si>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</si>
  <si>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</si>
  <si>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</si>
  <si>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</si>
  <si>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</si>
  <si>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</si>
  <si>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</si>
  <si>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</si>
  <si>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</si>
  <si>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</si>
  <si>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</si>
  <si>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</si>
  <si>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</si>
  <si>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</si>
  <si>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</si>
  <si>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</si>
  <si>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</si>
  <si>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</si>
  <si>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</si>
  <si>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</si>
  <si>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</si>
  <si>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</si>
  <si>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</si>
  <si>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</si>
  <si>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</si>
  <si>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</si>
  <si>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</si>
  <si>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</si>
  <si>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</si>
  <si>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</si>
  <si>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</si>
  <si>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</si>
  <si>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</si>
  <si>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</si>
  <si>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</si>
  <si>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</si>
  <si>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</si>
  <si>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</si>
  <si>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</si>
  <si>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</si>
  <si>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</si>
  <si>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</si>
  <si>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</si>
  <si>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</si>
  <si>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</si>
  <si>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</si>
  <si>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</si>
  <si>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</si>
  <si>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</si>
  <si>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</si>
  <si>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</si>
  <si>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</si>
  <si>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</si>
  <si>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</si>
  <si>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</si>
  <si>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</si>
  <si>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</si>
  <si>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</si>
  <si>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</si>
  <si>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</si>
  <si>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</si>
  <si>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</si>
  <si>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</si>
  <si>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</si>
  <si>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</si>
  <si>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</si>
  <si>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</si>
  <si>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</si>
  <si>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</si>
  <si>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</si>
  <si>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</si>
  <si>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</si>
  <si>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</si>
  <si>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</si>
  <si>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</si>
  <si>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</si>
  <si>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</si>
  <si>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</si>
  <si>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</si>
  <si>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</si>
  <si>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</si>
  <si>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</si>
  <si>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</si>
  <si>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</si>
  <si>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</si>
  <si>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</si>
  <si>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</si>
  <si>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</si>
  <si>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</si>
  <si>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</si>
  <si>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</si>
  <si>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</si>
  <si>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</si>
  <si>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</si>
  <si>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</si>
  <si>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</si>
  <si>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</si>
  <si>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</si>
  <si>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</si>
  <si>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</si>
  <si>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</si>
  <si>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</si>
  <si>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</si>
  <si>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</si>
  <si>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</si>
  <si>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</si>
  <si>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</si>
  <si>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</si>
  <si>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</si>
  <si>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</si>
  <si>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</si>
  <si>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</si>
  <si>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</si>
  <si>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</si>
  <si>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</si>
  <si>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</si>
  <si>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</si>
  <si>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</si>
  <si>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</si>
  <si>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</si>
  <si>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</si>
  <si>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</si>
  <si>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</si>
  <si>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</si>
  <si>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</si>
  <si>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</si>
  <si>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</si>
  <si>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</si>
  <si>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</si>
  <si>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</si>
  <si>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</si>
  <si>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</si>
  <si>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</si>
  <si>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</si>
  <si>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</si>
  <si>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</si>
  <si>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</si>
  <si>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</si>
  <si>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</si>
  <si>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</si>
  <si>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</si>
  <si>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</si>
  <si>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</si>
  <si>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</si>
  <si>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</si>
  <si>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</si>
  <si>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</si>
  <si>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</si>
  <si>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</si>
  <si>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</si>
  <si>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</si>
  <si>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</si>
  <si>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</si>
  <si>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</si>
  <si>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</si>
  <si>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</si>
  <si>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</si>
  <si>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</si>
  <si>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</si>
  <si>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</si>
  <si>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</si>
  <si>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</si>
  <si>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</si>
  <si>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</si>
  <si>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</si>
  <si>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</si>
  <si>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</si>
  <si>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</si>
  <si>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</si>
  <si>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</si>
  <si>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</si>
  <si>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</si>
  <si>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</si>
  <si>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</si>
  <si>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</si>
  <si>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</si>
  <si>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</si>
  <si>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</si>
  <si>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</si>
  <si>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</si>
  <si>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</si>
  <si>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</si>
  <si>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</si>
  <si>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</si>
  <si>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</si>
  <si>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</si>
  <si>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</si>
  <si>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</si>
  <si>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</si>
  <si>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</si>
  <si>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</si>
  <si>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</si>
  <si>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</si>
  <si>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</si>
  <si>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</si>
  <si>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</si>
  <si>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</si>
  <si>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</si>
  <si>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</si>
  <si>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</si>
  <si>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</si>
  <si>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</si>
  <si>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</si>
  <si>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</si>
  <si>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</si>
  <si>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</si>
  <si>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</si>
  <si>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</si>
  <si>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</si>
  <si>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</si>
  <si>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</si>
  <si>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</si>
  <si>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</si>
  <si>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</si>
  <si>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</si>
  <si>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</si>
  <si>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</si>
  <si>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</si>
  <si>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</si>
  <si>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</si>
  <si>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</si>
  <si>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</si>
  <si>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</si>
  <si>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</si>
  <si>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</si>
  <si>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</si>
  <si>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</si>
  <si>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</si>
  <si>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</si>
  <si>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</si>
  <si>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</si>
  <si>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</si>
  <si>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</si>
  <si>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</si>
  <si>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</si>
  <si>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</si>
  <si>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</si>
  <si>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</si>
  <si>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</si>
  <si>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</si>
  <si>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</si>
  <si>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</si>
  <si>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</si>
  <si>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</si>
  <si>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</si>
  <si>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</si>
  <si>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</si>
  <si>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</si>
  <si>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</si>
  <si>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</si>
  <si>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</si>
  <si>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</si>
  <si>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</si>
  <si>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</si>
  <si>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</si>
  <si>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</si>
  <si>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</si>
  <si>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</si>
  <si>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</si>
  <si>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</si>
  <si>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</si>
  <si>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</si>
  <si>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</si>
  <si>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</si>
  <si>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</si>
  <si>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</si>
  <si>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</si>
  <si>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</si>
  <si>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</si>
  <si>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</si>
  <si>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</si>
  <si>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</si>
  <si>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</si>
  <si>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</si>
  <si>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</si>
  <si>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</si>
  <si>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</si>
  <si>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</si>
  <si>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</si>
  <si>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</si>
  <si>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</si>
  <si>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</si>
  <si>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</si>
  <si>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</si>
  <si>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</si>
  <si>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</si>
  <si>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</si>
  <si>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</si>
  <si>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</si>
  <si>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</si>
  <si>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</si>
  <si>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</si>
  <si>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</si>
  <si>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</si>
  <si>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</si>
  <si>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</si>
  <si>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</si>
  <si>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</si>
  <si>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</si>
  <si>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</si>
  <si>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</si>
  <si>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</si>
  <si>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</si>
  <si>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</si>
  <si>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</si>
  <si>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</si>
  <si>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</si>
  <si>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</si>
  <si>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</si>
  <si>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</si>
  <si>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</si>
  <si>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</si>
  <si>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</si>
  <si>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</si>
  <si>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</si>
  <si>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</si>
  <si>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</si>
  <si>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</si>
  <si>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</si>
  <si>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</si>
  <si>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</si>
  <si>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</si>
  <si>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</si>
  <si>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</si>
  <si>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</si>
  <si>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</si>
  <si>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</si>
  <si>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</si>
  <si>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</si>
  <si>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</si>
  <si>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</si>
  <si>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</si>
  <si>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</si>
  <si>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</si>
  <si>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</si>
  <si>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</si>
  <si>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</si>
  <si>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</si>
  <si>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</si>
  <si>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</si>
  <si>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</si>
  <si>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</si>
  <si>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</si>
  <si>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</si>
  <si>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</si>
  <si>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</si>
  <si>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</si>
  <si>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</si>
  <si>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</si>
  <si>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</si>
  <si>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</si>
  <si>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</si>
  <si>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</si>
  <si>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</si>
  <si>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</si>
  <si>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</si>
  <si>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</si>
  <si>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</si>
  <si>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</si>
  <si>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</si>
  <si>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</si>
  <si>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</si>
  <si>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</si>
  <si>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</si>
  <si>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</si>
  <si>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</si>
  <si>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</si>
  <si>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</si>
  <si>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</si>
  <si>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</si>
  <si>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</si>
  <si>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</si>
  <si>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</si>
  <si>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</si>
  <si>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</si>
  <si>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</si>
  <si>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</si>
  <si>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</si>
  <si>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</si>
  <si>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</si>
  <si>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</si>
  <si>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</si>
  <si>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</si>
  <si>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</si>
  <si>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</si>
  <si>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</si>
  <si>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</si>
  <si>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</si>
  <si>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</si>
  <si>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</si>
  <si>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</si>
  <si>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</si>
  <si>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</si>
  <si>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</si>
  <si>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</si>
  <si>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</si>
  <si>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</si>
  <si>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</si>
  <si>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</si>
  <si>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</si>
  <si>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</si>
  <si>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</si>
  <si>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</si>
  <si>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</si>
  <si>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</si>
  <si>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</si>
  <si>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</si>
  <si>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</si>
  <si>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</si>
  <si>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</si>
  <si>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</si>
  <si>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</si>
  <si>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</si>
  <si>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</si>
  <si>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</si>
  <si>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</si>
  <si>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</si>
  <si>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</si>
  <si>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</si>
  <si>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</si>
  <si>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</si>
  <si>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</si>
  <si>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</si>
  <si>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</si>
  <si>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</si>
  <si>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</si>
  <si>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</si>
  <si>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</si>
  <si>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</si>
  <si>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</si>
  <si>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</si>
  <si>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</si>
  <si>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</si>
  <si>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</si>
  <si>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</si>
  <si>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</si>
  <si>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</si>
  <si>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</si>
  <si>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</si>
  <si>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</si>
  <si>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</si>
  <si>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</si>
  <si>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</si>
  <si>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</si>
  <si>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</si>
  <si>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</si>
  <si>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</si>
  <si>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</si>
  <si>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</si>
  <si>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</si>
  <si>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</si>
  <si>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</si>
  <si>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</si>
  <si>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</si>
  <si>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</si>
  <si>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</si>
  <si>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</si>
  <si>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</si>
  <si>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</si>
  <si>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</si>
  <si>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</si>
  <si>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</si>
  <si>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</si>
  <si>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</si>
  <si>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</si>
  <si>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</si>
  <si>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</si>
  <si>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</si>
  <si>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</si>
  <si>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</si>
  <si>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</si>
  <si>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</si>
  <si>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</si>
  <si>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</si>
  <si>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</si>
  <si>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</si>
  <si>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</si>
  <si>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</si>
  <si>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</si>
  <si>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</si>
  <si>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</si>
  <si>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</si>
  <si>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</si>
  <si>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</si>
  <si>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</si>
  <si>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</si>
  <si>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</si>
  <si>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</si>
  <si>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</si>
  <si>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</si>
  <si>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</si>
  <si>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</si>
  <si>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</si>
  <si>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</si>
  <si>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</si>
  <si>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</si>
  <si>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</si>
  <si>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</si>
  <si>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</si>
  <si>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</si>
  <si>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</si>
  <si>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</si>
  <si>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</si>
  <si>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</si>
  <si>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</si>
  <si>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</si>
  <si>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</si>
  <si>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</si>
  <si>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</si>
  <si>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</si>
  <si>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</si>
  <si>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</si>
  <si>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</si>
  <si>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</si>
  <si>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</si>
  <si>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</si>
  <si>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</si>
  <si>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</si>
  <si>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</si>
  <si>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</si>
  <si>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</si>
  <si>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</si>
  <si>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</si>
  <si>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</si>
  <si>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</si>
  <si>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</si>
  <si>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</si>
  <si>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</si>
  <si>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</si>
  <si>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</si>
  <si>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</si>
  <si>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</si>
  <si>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</si>
  <si>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</si>
  <si>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</si>
  <si>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</si>
  <si>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</si>
  <si>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</si>
  <si>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</si>
  <si>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</si>
  <si>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</si>
  <si>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</si>
  <si>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</si>
  <si>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</si>
  <si>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</si>
  <si>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</si>
  <si>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</si>
  <si>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</si>
  <si>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</si>
  <si>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</si>
  <si>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</si>
  <si>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</si>
  <si>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</si>
  <si>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</si>
  <si>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</si>
  <si>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</si>
  <si>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</si>
  <si>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</si>
  <si>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</si>
  <si>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</si>
  <si>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</si>
  <si>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</si>
  <si>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</si>
  <si>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</si>
  <si>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</si>
  <si>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</si>
  <si>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</si>
  <si>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</si>
  <si>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</si>
  <si>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</si>
  <si>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</si>
  <si>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</si>
  <si>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</si>
  <si>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</si>
  <si>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</si>
  <si>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</si>
  <si>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</si>
  <si>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</si>
  <si>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</si>
  <si>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</si>
  <si>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</si>
  <si>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</si>
  <si>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</si>
  <si>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</si>
  <si>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</si>
  <si>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</si>
  <si>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</si>
  <si>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</si>
  <si>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</si>
  <si>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</si>
  <si>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</si>
  <si>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</si>
  <si>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</si>
  <si>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</si>
  <si>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</si>
  <si>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</si>
  <si>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</si>
  <si>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</si>
  <si>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</si>
  <si>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</si>
  <si>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</si>
  <si>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</si>
  <si>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</si>
  <si>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</si>
  <si>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</si>
  <si>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</si>
  <si>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</si>
  <si>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</si>
  <si>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</si>
  <si>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</si>
  <si>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</si>
  <si>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</si>
  <si>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</si>
  <si>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</si>
  <si>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</si>
  <si>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</si>
  <si>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</si>
  <si>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</si>
  <si>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</si>
  <si>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</si>
  <si>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</si>
  <si>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</si>
  <si>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</si>
  <si>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</si>
  <si>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</si>
  <si>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</si>
  <si>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</si>
  <si>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</si>
  <si>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</si>
  <si>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</si>
  <si>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</si>
  <si>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</si>
  <si>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</si>
  <si>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</si>
  <si>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</si>
  <si>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</si>
  <si>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</si>
  <si>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</si>
  <si>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</si>
  <si>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</si>
  <si>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</si>
  <si>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</si>
  <si>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</si>
  <si>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</si>
  <si>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</si>
  <si>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</si>
  <si>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</si>
  <si>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</si>
  <si>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</si>
  <si>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</si>
  <si>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</si>
  <si>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</si>
  <si>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</si>
  <si>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</si>
  <si>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</si>
  <si>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</si>
  <si>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</si>
  <si>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</si>
  <si>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</si>
  <si>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</si>
  <si>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</si>
  <si>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</si>
  <si>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</si>
  <si>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</si>
  <si>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</si>
  <si>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</si>
  <si>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</si>
  <si>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</si>
  <si>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</si>
  <si>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</si>
  <si>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</si>
  <si>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</si>
  <si>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</si>
  <si>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</si>
  <si>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</si>
  <si>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</si>
  <si>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</si>
  <si>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</si>
  <si>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</si>
  <si>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</si>
  <si>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</si>
  <si>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</si>
  <si>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</si>
  <si>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</si>
  <si>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</si>
  <si>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</si>
  <si>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</si>
  <si>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</si>
  <si>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</si>
  <si>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</si>
  <si>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</si>
  <si>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</si>
  <si>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</si>
  <si>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</si>
  <si>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</si>
  <si>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</si>
  <si>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</si>
  <si>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</si>
  <si>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</si>
  <si>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</si>
  <si>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</si>
  <si>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</si>
  <si>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</si>
  <si>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</si>
  <si>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</si>
  <si>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</si>
  <si>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</si>
  <si>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</si>
  <si>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</si>
  <si>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</si>
  <si>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</si>
  <si>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</si>
  <si>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</si>
  <si>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</si>
  <si>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</si>
  <si>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</si>
  <si>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</si>
  <si>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</si>
  <si>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</si>
  <si>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</si>
  <si>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</si>
  <si>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</si>
  <si>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</si>
  <si>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</si>
  <si>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</si>
  <si>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</si>
  <si>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</si>
  <si>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</si>
  <si>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</si>
  <si>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</si>
  <si>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</si>
  <si>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</si>
  <si>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</si>
  <si>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</si>
  <si>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</si>
  <si>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</si>
  <si>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</si>
  <si>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</si>
  <si>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</si>
  <si>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</si>
  <si>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</si>
  <si>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</si>
  <si>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</si>
  <si>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</si>
  <si>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</si>
  <si>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</si>
  <si>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</si>
  <si>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</si>
  <si>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</si>
  <si>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</si>
  <si>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</si>
  <si>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</si>
  <si>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</si>
  <si>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</si>
  <si>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</si>
  <si>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</si>
  <si>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</si>
  <si>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</si>
  <si>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</si>
  <si>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</si>
  <si>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</si>
  <si>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</si>
  <si>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</si>
  <si>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</si>
  <si>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</si>
  <si>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</si>
  <si>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</si>
  <si>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</si>
  <si>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</si>
  <si>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</si>
  <si>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</si>
  <si>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</si>
  <si>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</si>
  <si>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</si>
  <si>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</si>
  <si>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</si>
  <si>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</si>
  <si>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</si>
  <si>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</si>
  <si>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</si>
  <si>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</si>
  <si>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</si>
  <si>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</si>
  <si>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</si>
  <si>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</si>
  <si>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</si>
  <si>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</si>
  <si>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</si>
  <si>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</si>
  <si>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</si>
  <si>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</si>
  <si>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</si>
  <si>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</si>
  <si>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</si>
  <si>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</si>
  <si>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</si>
  <si>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</si>
  <si>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</si>
  <si>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</si>
  <si>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</si>
  <si>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</si>
  <si>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</si>
  <si>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</si>
  <si>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</si>
  <si>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</si>
  <si>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</si>
  <si>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</si>
  <si>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</si>
  <si>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</si>
  <si>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</si>
  <si>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</si>
  <si>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</si>
  <si>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</si>
  <si>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</si>
  <si>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</si>
  <si>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</si>
  <si>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</si>
  <si>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</si>
  <si>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</si>
  <si>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</si>
  <si>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</si>
  <si>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</si>
  <si>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</si>
  <si>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</si>
  <si>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</si>
  <si>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</si>
  <si>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</si>
  <si>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</si>
  <si>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</si>
  <si>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</si>
  <si>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</si>
  <si>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</si>
  <si>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</si>
  <si>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</si>
  <si>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</si>
  <si>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</si>
  <si>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</si>
  <si>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</si>
  <si>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</si>
  <si>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</si>
  <si>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</si>
  <si>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</si>
  <si>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</si>
  <si>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</si>
  <si>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</si>
  <si>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</si>
  <si>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</si>
  <si>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</si>
  <si>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</si>
  <si>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</si>
  <si>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</si>
  <si>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</si>
  <si>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</si>
  <si>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</si>
  <si>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</si>
  <si>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</si>
  <si>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</si>
  <si>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</si>
  <si>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</si>
  <si>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</si>
  <si>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</si>
  <si>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</si>
  <si>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</si>
  <si>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</si>
  <si>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</si>
  <si>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</si>
  <si>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</si>
  <si>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</si>
  <si>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</si>
  <si>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</si>
  <si>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</si>
  <si>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</si>
  <si>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</si>
  <si>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</si>
  <si>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</si>
  <si>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</si>
  <si>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</si>
  <si>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</si>
  <si>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</si>
  <si>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</si>
  <si>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</si>
  <si>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</si>
  <si>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</si>
  <si>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</si>
  <si>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</si>
  <si>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</si>
  <si>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</si>
  <si>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</si>
  <si>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</si>
  <si>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</si>
  <si>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</si>
  <si>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</si>
  <si>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</si>
  <si>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</si>
  <si>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</si>
  <si>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</si>
  <si>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</si>
  <si>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</si>
  <si>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</si>
  <si>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</si>
  <si>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</si>
  <si>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</si>
  <si>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</si>
  <si>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</si>
  <si>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</si>
  <si>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</si>
  <si>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</si>
  <si>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</si>
  <si>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</si>
  <si>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</si>
  <si>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</si>
  <si>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</si>
  <si>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</si>
  <si>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</si>
  <si>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</si>
  <si>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</si>
  <si>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</si>
  <si>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</si>
  <si>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</si>
  <si>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</si>
  <si>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</si>
  <si>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</si>
  <si>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</si>
  <si>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</si>
  <si>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</si>
  <si>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</si>
  <si>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</si>
  <si>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</si>
  <si>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</si>
  <si>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</si>
  <si>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</si>
  <si>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</si>
  <si>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</si>
  <si>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</si>
  <si>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</si>
  <si>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</si>
  <si>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</si>
  <si>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</si>
  <si>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</si>
  <si>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</si>
  <si>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</si>
  <si>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</si>
  <si>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</si>
  <si>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</si>
  <si>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</si>
  <si>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</si>
  <si>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</si>
  <si>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</si>
  <si>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</si>
  <si>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</si>
  <si>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</si>
  <si>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</si>
  <si>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</si>
  <si>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</si>
  <si>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</si>
  <si>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</si>
  <si>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</si>
  <si>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</si>
  <si>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</si>
  <si>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</si>
  <si>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</si>
  <si>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</si>
  <si>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</si>
  <si>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</si>
  <si>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</si>
  <si>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</si>
  <si>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</si>
  <si>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</si>
  <si>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</si>
  <si>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</si>
  <si>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</si>
  <si>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</si>
  <si>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</si>
  <si>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</si>
  <si>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</si>
  <si>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</si>
  <si>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</si>
  <si>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</si>
  <si>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</si>
  <si>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</si>
  <si>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</si>
  <si>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</si>
  <si>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</si>
  <si>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</si>
  <si>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</si>
  <si>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</si>
  <si>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</si>
  <si>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</si>
  <si>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</si>
  <si>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</si>
  <si>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</si>
  <si>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</si>
  <si>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</si>
  <si>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</si>
  <si>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</si>
  <si>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</si>
  <si>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</si>
  <si>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</si>
  <si>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</si>
  <si>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</si>
  <si>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</si>
  <si>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</si>
  <si>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</si>
  <si>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</si>
  <si>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</si>
  <si>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</si>
  <si>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</si>
  <si>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</si>
  <si>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</si>
  <si>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</si>
  <si>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</si>
  <si>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</si>
  <si>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</si>
  <si>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</si>
  <si>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</si>
  <si>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</si>
  <si>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</si>
  <si>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</si>
  <si>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</si>
  <si>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</si>
  <si>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</si>
  <si>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</si>
  <si>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</si>
  <si>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</si>
  <si>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</si>
  <si>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</si>
  <si>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</si>
  <si>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</si>
  <si>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</si>
  <si>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</si>
  <si>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</si>
  <si>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</si>
  <si>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</si>
  <si>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</si>
  <si>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</si>
  <si>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</si>
  <si>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</si>
  <si>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</si>
  <si>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</si>
  <si>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</si>
  <si>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</si>
  <si>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</si>
  <si>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</si>
  <si>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</si>
  <si>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</si>
  <si>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</si>
  <si>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</si>
  <si>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</si>
  <si>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</si>
  <si>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</si>
  <si>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</si>
  <si>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</si>
  <si>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</si>
  <si>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</si>
  <si>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</si>
  <si>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</si>
  <si>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</si>
  <si>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</si>
  <si>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</si>
  <si>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</si>
  <si>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</si>
  <si>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</si>
  <si>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</si>
  <si>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</si>
  <si>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</si>
  <si>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</si>
  <si>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</si>
  <si>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</si>
  <si>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</si>
  <si>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</si>
  <si>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</si>
  <si>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</si>
  <si>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</si>
  <si>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</si>
  <si>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</si>
  <si>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</si>
  <si>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</si>
  <si>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</si>
  <si>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</si>
  <si>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</si>
  <si>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</si>
  <si>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</si>
  <si>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</si>
  <si>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</si>
  <si>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</si>
  <si>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</si>
  <si>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</si>
  <si>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</si>
  <si>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</si>
  <si>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</si>
  <si>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</si>
  <si>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</si>
  <si>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</si>
  <si>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</si>
  <si>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</si>
  <si>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</si>
  <si>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</si>
  <si>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</si>
  <si>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</si>
  <si>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</si>
  <si>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</si>
  <si>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</si>
  <si>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</si>
  <si>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</si>
  <si>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</si>
  <si>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</si>
  <si>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</si>
  <si>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</si>
  <si>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</si>
  <si>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</si>
  <si>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</si>
  <si>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</si>
  <si>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</si>
  <si>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</si>
  <si>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</si>
  <si>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</si>
  <si>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</si>
  <si>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</si>
  <si>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</si>
  <si>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</si>
  <si>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</si>
  <si>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</si>
  <si>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</si>
  <si>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</si>
  <si>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</si>
  <si>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</si>
  <si>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</si>
  <si>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</si>
  <si>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</si>
  <si>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</si>
  <si>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</si>
  <si>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</si>
  <si>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</si>
  <si>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</si>
  <si>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</si>
  <si>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</si>
  <si>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</si>
  <si>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</si>
  <si>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</si>
  <si>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</si>
  <si>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</si>
  <si>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</si>
  <si>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</si>
  <si>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</si>
  <si>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</si>
  <si>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</si>
  <si>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</si>
  <si>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</si>
  <si>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</si>
  <si>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</si>
  <si>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</si>
  <si>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</si>
  <si>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</si>
  <si>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</si>
  <si>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</si>
  <si>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</si>
  <si>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</si>
  <si>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</si>
  <si>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</si>
  <si>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</si>
  <si>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</si>
  <si>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</si>
  <si>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</si>
  <si>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</si>
  <si>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</si>
  <si>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</si>
  <si>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</si>
  <si>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</si>
  <si>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</si>
  <si>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</si>
  <si>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</si>
  <si>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</si>
  <si>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</si>
  <si>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</si>
  <si>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</si>
  <si>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</si>
  <si>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</si>
  <si>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</si>
  <si>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</si>
  <si>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</si>
  <si>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</si>
  <si>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</si>
  <si>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</si>
  <si>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</si>
  <si>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</si>
  <si>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</si>
  <si>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</si>
  <si>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</si>
  <si>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</si>
  <si>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</si>
  <si>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</si>
  <si>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</si>
  <si>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</si>
  <si>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</si>
  <si>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</si>
  <si>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</si>
  <si>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</si>
  <si>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</si>
  <si>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</si>
  <si>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</si>
  <si>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</si>
  <si>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</si>
  <si>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</si>
  <si>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</si>
  <si>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</si>
  <si>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</si>
  <si>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</si>
  <si>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</si>
  <si>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</si>
  <si>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</si>
  <si>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</si>
  <si>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</si>
  <si>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</si>
  <si>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</si>
  <si>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</si>
  <si>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</si>
  <si>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</si>
  <si>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</si>
  <si>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</si>
  <si>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</si>
  <si>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</si>
  <si>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</si>
  <si>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</si>
  <si>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</si>
  <si>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</si>
  <si>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</si>
  <si>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</si>
  <si>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</si>
  <si>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</si>
  <si>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</si>
  <si>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</si>
  <si>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</si>
  <si>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</si>
  <si>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</si>
  <si>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</si>
  <si>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</si>
  <si>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</si>
  <si>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</si>
  <si>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</si>
  <si>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</si>
  <si>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</si>
  <si>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</si>
  <si>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</si>
  <si>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</si>
  <si>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</si>
  <si>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</si>
  <si>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</si>
  <si>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</si>
  <si>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</si>
  <si>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</si>
  <si>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</si>
  <si>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</si>
  <si>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</si>
  <si>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</si>
  <si>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</si>
  <si>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</si>
  <si>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</si>
  <si>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</si>
  <si>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</si>
  <si>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</si>
  <si>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</si>
  <si>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</si>
  <si>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</si>
  <si>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</si>
  <si>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</si>
  <si>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</si>
  <si>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</si>
  <si>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</si>
  <si>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</si>
  <si>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</si>
  <si>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</si>
  <si>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</si>
  <si>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</si>
  <si>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</si>
  <si>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</si>
  <si>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</si>
  <si>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</si>
  <si>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</si>
  <si>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</si>
  <si>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</si>
  <si>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</si>
  <si>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</si>
  <si>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</si>
  <si>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</si>
  <si>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</si>
  <si>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</si>
  <si>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</si>
  <si>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</si>
  <si>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</si>
  <si>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</si>
  <si>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</si>
  <si>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</si>
  <si>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</si>
  <si>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</si>
  <si>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</si>
  <si>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</si>
  <si>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</si>
  <si>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</si>
  <si>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</si>
  <si>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</si>
  <si>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</si>
  <si>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</si>
  <si>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</si>
  <si>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</si>
  <si>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</si>
  <si>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</si>
  <si>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</si>
  <si>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</si>
  <si>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</si>
  <si>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</si>
  <si>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</si>
  <si>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</si>
  <si>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</si>
  <si>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</si>
  <si>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</si>
  <si>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</si>
  <si>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</si>
  <si>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</si>
  <si>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</si>
  <si>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</si>
  <si>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</si>
  <si>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</si>
  <si>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</si>
  <si>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</si>
  <si>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</si>
  <si>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</si>
  <si>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</si>
  <si>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</si>
  <si>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</si>
  <si>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</si>
  <si>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</si>
  <si>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</si>
  <si>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</si>
  <si>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</si>
  <si>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</si>
  <si>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</si>
  <si>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</si>
  <si>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</si>
  <si>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</si>
  <si>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</si>
  <si>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</si>
  <si>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</si>
  <si>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</si>
  <si>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</si>
  <si>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</si>
  <si>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</si>
  <si>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</si>
  <si>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</si>
  <si>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</si>
  <si>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</si>
  <si>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</si>
  <si>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</si>
  <si>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</si>
  <si>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</si>
  <si>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</si>
  <si>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</si>
  <si>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</si>
  <si>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</si>
  <si>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</si>
  <si>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</si>
  <si>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</si>
  <si>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</si>
  <si>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</si>
  <si>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</si>
  <si>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</si>
  <si>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</si>
  <si>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</si>
  <si>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</si>
  <si>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</si>
  <si>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</si>
  <si>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</si>
  <si>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</si>
  <si>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</si>
  <si>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</si>
  <si>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</si>
  <si>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</si>
  <si>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</si>
  <si>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</si>
  <si>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</si>
  <si>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</si>
  <si>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</si>
  <si>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</si>
  <si>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</si>
  <si>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</si>
  <si>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</si>
  <si>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</si>
  <si>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</si>
  <si>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</si>
  <si>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</si>
  <si>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</si>
  <si>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</si>
  <si>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</si>
  <si>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</si>
  <si>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</si>
  <si>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</si>
  <si>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</si>
  <si>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</si>
  <si>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</si>
  <si>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</si>
  <si>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</si>
  <si>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</si>
  <si>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</si>
  <si>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</si>
  <si>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</si>
  <si>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</si>
  <si>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</si>
  <si>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</si>
  <si>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</si>
  <si>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</si>
  <si>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</si>
  <si>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</si>
  <si>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</si>
  <si>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</si>
  <si>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</si>
  <si>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</si>
  <si>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</si>
  <si>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</si>
  <si>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</si>
  <si>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</si>
  <si>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</si>
  <si>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</si>
  <si>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</si>
  <si>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</si>
  <si>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</si>
  <si>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</si>
  <si>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</si>
  <si>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</si>
  <si>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</si>
  <si>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</si>
  <si>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</si>
  <si>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</si>
  <si>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</si>
  <si>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</si>
  <si>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</si>
  <si>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</si>
  <si>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</si>
  <si>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</si>
  <si>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</si>
  <si>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</si>
  <si>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</si>
  <si>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</si>
  <si>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</si>
  <si>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</si>
  <si>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</si>
  <si>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</si>
  <si>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</si>
  <si>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</si>
  <si>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</si>
  <si>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</si>
  <si>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</si>
  <si>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</si>
  <si>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</si>
  <si>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</si>
  <si>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</si>
  <si>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</si>
  <si>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</si>
  <si>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</si>
  <si>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</si>
  <si>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</si>
  <si>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</si>
  <si>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</si>
  <si>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</si>
  <si>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</si>
  <si>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</si>
  <si>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</si>
  <si>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</si>
  <si>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</si>
  <si>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</si>
  <si>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</si>
  <si>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</si>
  <si>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</si>
  <si>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</si>
  <si>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</si>
  <si>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</si>
  <si>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</si>
  <si>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</si>
  <si>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</si>
  <si>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</si>
  <si>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</si>
  <si>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</si>
  <si>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</si>
  <si>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</si>
  <si>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</si>
  <si>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</si>
  <si>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</si>
  <si>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</si>
  <si>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</si>
  <si>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</si>
  <si>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</si>
  <si>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</si>
  <si>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</si>
  <si>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</si>
  <si>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</si>
  <si>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</si>
  <si>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</si>
  <si>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</si>
  <si>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</si>
  <si>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</si>
  <si>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</si>
  <si>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</si>
  <si>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</si>
  <si>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</si>
  <si>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</si>
  <si>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</si>
  <si>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</si>
  <si>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</si>
  <si>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</si>
  <si>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</si>
  <si>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</si>
  <si>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</si>
  <si>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</si>
  <si>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</si>
  <si>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</si>
  <si>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</si>
  <si>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</si>
  <si>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</si>
  <si>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</si>
  <si>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</si>
  <si>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</si>
  <si>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</si>
  <si>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</si>
  <si>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</si>
  <si>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</si>
  <si>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</si>
  <si>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</si>
  <si>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</si>
  <si>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</si>
  <si>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</si>
  <si>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</si>
  <si>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</si>
  <si>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</si>
  <si>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</si>
  <si>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</si>
  <si>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</si>
  <si>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</si>
  <si>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</si>
  <si>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</si>
  <si>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</si>
  <si>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</si>
  <si>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</si>
  <si>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</si>
  <si>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</si>
  <si>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</si>
  <si>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</si>
  <si>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</si>
  <si>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</si>
  <si>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</si>
  <si>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</si>
  <si>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</si>
  <si>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</si>
  <si>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</si>
  <si>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</si>
  <si>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</si>
  <si>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</si>
  <si>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</si>
  <si>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</si>
  <si>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</si>
  <si>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</si>
  <si>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</si>
  <si>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</si>
  <si>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</si>
  <si>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</si>
  <si>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</si>
  <si>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</si>
  <si>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</si>
  <si>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</si>
  <si>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</si>
  <si>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</si>
  <si>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</si>
  <si>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</si>
  <si>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</si>
  <si>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</si>
  <si>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</si>
  <si>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</si>
  <si>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</si>
  <si>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</si>
  <si>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</si>
  <si>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</si>
  <si>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</si>
  <si>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</si>
  <si>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</si>
  <si>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</si>
  <si>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</si>
  <si>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</si>
  <si>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</si>
  <si>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</si>
  <si>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</si>
  <si>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</si>
  <si>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</si>
  <si>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</si>
  <si>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</si>
  <si>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</si>
  <si>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</si>
  <si>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</si>
  <si>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</si>
  <si>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</si>
  <si>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</si>
  <si>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</si>
  <si>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</si>
  <si>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</si>
  <si>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</si>
  <si>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</si>
  <si>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</si>
  <si>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</si>
  <si>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</si>
  <si>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</si>
  <si>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</si>
  <si>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</si>
  <si>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</si>
  <si>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</si>
  <si>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</si>
  <si>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</si>
  <si>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</si>
  <si>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</si>
  <si>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</si>
  <si>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</si>
  <si>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</si>
  <si>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</si>
  <si>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</si>
  <si>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</si>
  <si>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</si>
  <si>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</si>
  <si>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</si>
  <si>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</si>
  <si>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</si>
  <si>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</si>
  <si>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</si>
  <si>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</si>
  <si>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</si>
  <si>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</si>
  <si>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</si>
  <si>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</si>
  <si>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</si>
  <si>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</si>
  <si>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</si>
  <si>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</si>
  <si>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</si>
  <si>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</si>
  <si>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</si>
  <si>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</si>
  <si>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</si>
  <si>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</si>
  <si>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</si>
  <si>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</si>
  <si>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</si>
  <si>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</si>
  <si>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</si>
  <si>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</si>
  <si>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</si>
  <si>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</si>
  <si>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</si>
  <si>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</si>
  <si>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</si>
  <si>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</si>
  <si>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</si>
  <si>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</si>
  <si>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</si>
  <si>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</si>
  <si>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</si>
  <si>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</si>
  <si>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</si>
  <si>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</si>
  <si>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</si>
  <si>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</si>
  <si>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</si>
  <si>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</si>
  <si>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</si>
  <si>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</si>
  <si>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</si>
  <si>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</si>
  <si>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</si>
  <si>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</si>
  <si>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</si>
  <si>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</si>
  <si>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</si>
  <si>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</si>
  <si>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</si>
  <si>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</si>
  <si>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</si>
  <si>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</si>
  <si>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</si>
  <si>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</si>
  <si>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</si>
  <si>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</si>
  <si>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</si>
  <si>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</si>
  <si>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</si>
  <si>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</si>
  <si>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</si>
  <si>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</si>
  <si>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</si>
  <si>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</si>
  <si>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</si>
  <si>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</si>
  <si>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</si>
  <si>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</si>
  <si>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</si>
  <si>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</si>
  <si>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</si>
  <si>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</si>
  <si>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</si>
  <si>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</si>
  <si>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</si>
  <si>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</si>
  <si>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</si>
  <si>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</si>
  <si>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</si>
  <si>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</si>
  <si>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</si>
  <si>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</si>
  <si>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</si>
  <si>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</si>
  <si>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</si>
  <si>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</si>
  <si>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</si>
  <si>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</si>
  <si>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</si>
  <si>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</si>
  <si>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</si>
  <si>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</si>
  <si>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</si>
  <si>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</si>
  <si>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</si>
  <si>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</si>
  <si>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</si>
  <si>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</si>
  <si>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</si>
  <si>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</si>
  <si>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</si>
  <si>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</si>
  <si>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</si>
  <si>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</si>
  <si>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</si>
  <si>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</si>
  <si>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</si>
  <si>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</si>
  <si>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</si>
  <si>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</si>
  <si>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</si>
  <si>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</si>
  <si>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</si>
  <si>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</si>
  <si>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</si>
  <si>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</si>
  <si>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</si>
  <si>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</si>
  <si>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</si>
  <si>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</si>
  <si>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</si>
  <si>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</si>
  <si>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</si>
  <si>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</si>
  <si>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</si>
  <si>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</si>
  <si>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</si>
  <si>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</si>
  <si>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</si>
  <si>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</si>
  <si>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</si>
  <si>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</si>
  <si>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</si>
  <si>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</si>
  <si>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</si>
  <si>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</si>
  <si>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</si>
  <si>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</si>
  <si>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</si>
  <si>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</si>
  <si>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</si>
  <si>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</si>
  <si>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</si>
  <si>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</si>
  <si>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</si>
  <si>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</si>
  <si>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</si>
  <si>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</si>
  <si>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</si>
  <si>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</si>
  <si>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</si>
  <si>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</si>
  <si>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</si>
  <si>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</si>
  <si>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</si>
  <si>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</si>
  <si>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</si>
  <si>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</si>
  <si>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</si>
  <si>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</si>
  <si>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</si>
  <si>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</si>
  <si>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</si>
  <si>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</si>
  <si>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</si>
  <si>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</si>
  <si>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</si>
  <si>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</si>
  <si>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</si>
  <si>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</si>
  <si>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</si>
  <si>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</si>
  <si>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</si>
  <si>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</si>
  <si>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</si>
  <si>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</si>
  <si>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</si>
  <si>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</si>
  <si>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</si>
  <si>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</si>
  <si>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</si>
  <si>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</si>
  <si>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</si>
  <si>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</si>
  <si>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</si>
  <si>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</si>
  <si>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</si>
  <si>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</si>
  <si>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</si>
  <si>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</si>
  <si>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</si>
  <si>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</si>
  <si>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</si>
  <si>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</si>
  <si>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</si>
  <si>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</si>
  <si>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</si>
  <si>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</si>
  <si>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</si>
  <si>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</si>
  <si>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</si>
  <si>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</si>
  <si>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</si>
  <si>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</si>
  <si>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</si>
  <si>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</si>
  <si>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</si>
  <si>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</si>
  <si>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</si>
  <si>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</si>
  <si>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</si>
  <si>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</si>
  <si>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</si>
  <si>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</si>
  <si>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</si>
  <si>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</si>
  <si>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</si>
  <si>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</si>
  <si>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</si>
  <si>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</si>
  <si>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</si>
  <si>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</si>
  <si>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</si>
  <si>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</si>
  <si>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</si>
  <si>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</si>
  <si>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</si>
  <si>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</si>
  <si>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</si>
  <si>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</si>
  <si>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</si>
  <si>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</si>
  <si>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</si>
  <si>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</si>
  <si>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</si>
  <si>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</si>
  <si>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</si>
  <si>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</si>
  <si>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</si>
  <si>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</si>
  <si>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</si>
  <si>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</si>
  <si>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</si>
  <si>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</si>
  <si>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</si>
  <si>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</si>
  <si>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</si>
  <si>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</si>
  <si>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</si>
  <si>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</si>
  <si>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</si>
  <si>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</si>
  <si>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</si>
  <si>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</si>
  <si>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</si>
  <si>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</si>
  <si>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</si>
  <si>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</si>
  <si>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</si>
  <si>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</si>
  <si>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</si>
  <si>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</si>
  <si>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</si>
  <si>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</si>
  <si>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</si>
  <si>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</si>
  <si>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</si>
  <si>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</si>
  <si>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</si>
  <si>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</si>
  <si>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</si>
  <si>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</si>
  <si>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</si>
  <si>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</si>
  <si>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</si>
  <si>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</si>
  <si>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</si>
  <si>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</si>
  <si>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</si>
  <si>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</si>
  <si>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</si>
  <si>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</si>
  <si>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</si>
  <si>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</si>
  <si>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</si>
  <si>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</si>
  <si>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</si>
  <si>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</si>
  <si>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</si>
  <si>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</si>
  <si>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</si>
  <si>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</si>
  <si>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</si>
  <si>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</si>
  <si>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</si>
  <si>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</si>
  <si>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</si>
  <si>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</si>
  <si>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</si>
  <si>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</si>
  <si>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</si>
  <si>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</si>
  <si>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</si>
  <si>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</si>
  <si>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</si>
  <si>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</si>
  <si>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</si>
  <si>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</si>
  <si>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</si>
  <si>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</si>
  <si>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</si>
  <si>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</si>
  <si>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</si>
  <si>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</si>
  <si>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</si>
  <si>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</si>
  <si>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</si>
  <si>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</si>
  <si>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</si>
  <si>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</si>
  <si>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</si>
  <si>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</si>
  <si>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</si>
  <si>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</si>
  <si>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</si>
  <si>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</si>
  <si>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</si>
  <si>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</si>
  <si>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</si>
  <si>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</si>
  <si>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</si>
  <si>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</si>
  <si>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</si>
  <si>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</si>
  <si>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</si>
  <si>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</si>
  <si>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</si>
  <si>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</si>
  <si>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</si>
  <si>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</si>
  <si>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</si>
  <si>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</si>
  <si>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</si>
  <si>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</si>
  <si>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</si>
  <si>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</si>
  <si>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</si>
  <si>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</si>
  <si>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</si>
  <si>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</si>
  <si>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</si>
  <si>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</si>
  <si>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</si>
  <si>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</si>
  <si>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</si>
  <si>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</si>
  <si>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</si>
  <si>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</si>
  <si>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</si>
  <si>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</si>
  <si>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</si>
  <si>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</si>
  <si>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</si>
  <si>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</si>
  <si>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</si>
  <si>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</si>
  <si>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</si>
  <si>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</si>
  <si>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</si>
  <si>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</si>
  <si>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</si>
  <si>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</si>
  <si>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</si>
  <si>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</si>
  <si>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</si>
  <si>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</si>
  <si>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</si>
  <si>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</si>
  <si>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</si>
  <si>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</si>
  <si>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</si>
  <si>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</si>
  <si>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</si>
  <si>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</si>
  <si>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</si>
  <si>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</si>
  <si>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</si>
  <si>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</si>
  <si>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</si>
  <si>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</si>
  <si>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</si>
  <si>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</si>
  <si>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</si>
  <si>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</si>
  <si>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</si>
  <si>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</si>
  <si>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</si>
  <si>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</si>
  <si>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</si>
  <si>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</si>
  <si>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</si>
  <si>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</si>
  <si>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</si>
  <si>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</si>
  <si>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</si>
  <si>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</si>
  <si>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</si>
  <si>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</si>
  <si>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</si>
  <si>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</si>
  <si>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</si>
  <si>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</si>
  <si>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</si>
  <si>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</si>
  <si>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</si>
  <si>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</si>
  <si>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</si>
  <si>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</si>
  <si>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</si>
  <si>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</si>
  <si>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</si>
  <si>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</si>
  <si>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</si>
  <si>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</si>
  <si>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</si>
  <si>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</si>
  <si>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</si>
  <si>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</si>
  <si>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</si>
  <si>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</si>
  <si>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</si>
  <si>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</si>
  <si>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</si>
  <si>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</si>
  <si>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</si>
  <si>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</si>
  <si>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</si>
  <si>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</si>
  <si>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</si>
  <si>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</si>
  <si>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</si>
  <si>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</si>
  <si>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</si>
  <si>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</si>
  <si>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</si>
  <si>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</si>
  <si>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</si>
  <si>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</si>
  <si>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</si>
  <si>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</si>
  <si>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</si>
  <si>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</si>
  <si>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</si>
  <si>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</si>
  <si>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</si>
  <si>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</si>
  <si>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</si>
  <si>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</si>
  <si>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</si>
  <si>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</si>
  <si>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</si>
  <si>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</si>
  <si>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</si>
  <si>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</si>
  <si>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</si>
  <si>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</si>
  <si>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</si>
  <si>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</si>
  <si>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</si>
  <si>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</si>
  <si>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</si>
  <si>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</si>
  <si>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</si>
  <si>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</si>
  <si>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</si>
  <si>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</si>
  <si>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</si>
  <si>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</si>
  <si>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</si>
  <si>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</si>
  <si>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</si>
  <si>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</si>
  <si>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</si>
  <si>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</si>
  <si>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</si>
  <si>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</si>
  <si>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</si>
  <si>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</si>
  <si>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</si>
  <si>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</si>
  <si>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</si>
  <si>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</si>
  <si>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</si>
  <si>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</si>
  <si>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</si>
  <si>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</si>
  <si>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</si>
  <si>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</si>
  <si>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</si>
  <si>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</si>
  <si>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</si>
  <si>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</si>
  <si>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</si>
  <si>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</si>
  <si>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</si>
  <si>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</si>
  <si>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</si>
  <si>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</si>
  <si>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</si>
  <si>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</si>
  <si>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</si>
  <si>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</si>
  <si>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</si>
  <si>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</si>
  <si>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</si>
  <si>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</si>
  <si>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</si>
  <si>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</si>
  <si>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</si>
  <si>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</si>
  <si>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</si>
  <si>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</si>
  <si>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</si>
  <si>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</si>
  <si>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</si>
  <si>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</si>
  <si>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</si>
  <si>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</si>
  <si>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</si>
  <si>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</si>
  <si>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</si>
  <si>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</si>
  <si>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</si>
  <si>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</si>
  <si>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</si>
  <si>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</si>
  <si>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</si>
  <si>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</si>
  <si>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</si>
  <si>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</si>
  <si>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</si>
  <si>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</si>
  <si>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</si>
  <si>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</si>
  <si>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</si>
  <si>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</si>
  <si>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</si>
  <si>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</si>
  <si>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</si>
  <si>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</si>
  <si>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</si>
  <si>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</si>
  <si>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</si>
  <si>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</si>
  <si>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</si>
  <si>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</si>
  <si>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</si>
  <si>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</si>
  <si>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</si>
  <si>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</si>
  <si>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</si>
  <si>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</si>
  <si>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</si>
  <si>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</si>
  <si>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</si>
  <si>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</si>
  <si>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</si>
  <si>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</si>
  <si>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</si>
  <si>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</si>
  <si>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</si>
  <si>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</si>
  <si>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</si>
  <si>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</si>
  <si>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</si>
  <si>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</si>
  <si>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</si>
  <si>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</si>
  <si>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</si>
  <si>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</si>
  <si>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</si>
  <si>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</si>
  <si>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</si>
  <si>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</si>
  <si>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</si>
  <si>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</si>
  <si>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</si>
  <si>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</si>
  <si>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</si>
  <si>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</si>
  <si>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</si>
  <si>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</si>
  <si>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</si>
  <si>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</si>
  <si>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</si>
  <si>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</si>
  <si>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</si>
  <si>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</si>
  <si>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</si>
  <si>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</si>
  <si>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</si>
  <si>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</si>
  <si>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</si>
  <si>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</si>
  <si>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</si>
  <si>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</si>
  <si>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</si>
  <si>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</si>
  <si>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</si>
  <si>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</si>
  <si>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</si>
  <si>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</si>
  <si>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</si>
  <si>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</si>
  <si>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</si>
  <si>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</si>
  <si>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</si>
  <si>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</si>
  <si>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</si>
  <si>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</si>
  <si>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</si>
  <si>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</si>
  <si>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</si>
  <si>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</si>
  <si>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</si>
  <si>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</si>
  <si>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</si>
  <si>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</si>
  <si>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</si>
  <si>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</si>
  <si>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</si>
  <si>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</si>
  <si>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</si>
  <si>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</si>
  <si>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</si>
  <si>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</si>
  <si>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</si>
  <si>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</si>
  <si>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</si>
  <si>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</si>
  <si>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</si>
  <si>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</si>
  <si>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</si>
  <si>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</si>
  <si>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</si>
  <si>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</si>
  <si>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</si>
  <si>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</si>
  <si>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</si>
  <si>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</si>
  <si>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</si>
  <si>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</si>
  <si>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</si>
  <si>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</si>
  <si>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</si>
  <si>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</si>
  <si>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</si>
  <si>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</si>
  <si>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</si>
  <si>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</si>
  <si>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</si>
  <si>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</si>
  <si>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</si>
  <si>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</si>
  <si>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</si>
  <si>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</si>
  <si>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</si>
  <si>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</si>
  <si>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</si>
  <si>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</si>
  <si>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</si>
  <si>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</si>
  <si>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</si>
  <si>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</si>
  <si>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</si>
  <si>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</si>
  <si>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</si>
  <si>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</si>
  <si>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</si>
  <si>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</si>
  <si>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</si>
  <si>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</si>
  <si>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</si>
  <si>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</si>
  <si>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</si>
  <si>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</si>
  <si>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</si>
  <si>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</si>
  <si>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</si>
  <si>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</si>
  <si>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</si>
  <si>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</si>
  <si>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</si>
  <si>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</si>
  <si>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</si>
  <si>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</si>
  <si>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</si>
  <si>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</si>
  <si>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</si>
  <si>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</si>
  <si>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</si>
  <si>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</si>
  <si>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</si>
  <si>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</si>
  <si>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</si>
  <si>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</si>
  <si>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</si>
  <si>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</si>
  <si>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</si>
  <si>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</si>
  <si>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</si>
  <si>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</si>
  <si>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</si>
  <si>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</si>
  <si>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</si>
  <si>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</si>
  <si>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</si>
  <si>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</si>
  <si>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</si>
  <si>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</si>
  <si>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</si>
  <si>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</si>
  <si>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</si>
  <si>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</si>
  <si>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</si>
  <si>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</si>
  <si>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</si>
  <si>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</si>
  <si>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</si>
  <si>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</si>
  <si>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</si>
  <si>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</si>
  <si>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</si>
  <si>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</si>
  <si>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</si>
  <si>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</si>
  <si>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</si>
  <si>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</si>
  <si>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</si>
  <si>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</si>
  <si>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</si>
  <si>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</si>
  <si>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</si>
  <si>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</si>
  <si>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</si>
  <si>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</si>
  <si>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</si>
  <si>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</si>
  <si>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</si>
  <si>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</si>
  <si>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</si>
  <si>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</si>
  <si>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</si>
  <si>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</si>
  <si>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</si>
  <si>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</si>
  <si>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</si>
  <si>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</si>
  <si>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</si>
  <si>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</si>
  <si>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</si>
  <si>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</si>
  <si>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</si>
  <si>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</si>
  <si>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</si>
  <si>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</si>
  <si>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</si>
  <si>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</si>
  <si>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</si>
  <si>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</si>
  <si>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</si>
  <si>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</si>
  <si>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</si>
  <si>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</si>
  <si>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</si>
  <si>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</si>
  <si>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</si>
  <si>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</si>
  <si>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</si>
  <si>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</si>
  <si>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</si>
  <si>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</si>
  <si>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</si>
  <si>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</si>
  <si>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</si>
  <si>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</si>
  <si>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</si>
  <si>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</si>
  <si>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</si>
  <si>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</si>
  <si>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</si>
  <si>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</si>
  <si>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</si>
  <si>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</si>
  <si>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</si>
  <si>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</si>
  <si>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</si>
  <si>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</si>
  <si>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</si>
  <si>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</si>
  <si>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</si>
  <si>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</si>
  <si>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</si>
  <si>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</si>
  <si>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</si>
  <si>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</si>
  <si>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</si>
  <si>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</si>
  <si>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</si>
  <si>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</si>
  <si>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</si>
  <si>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</si>
  <si>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</si>
  <si>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</si>
  <si>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</si>
  <si>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</si>
  <si>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</si>
  <si>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</si>
  <si>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</si>
  <si>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</si>
  <si>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</si>
  <si>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</si>
  <si>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</si>
  <si>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</si>
  <si>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</si>
  <si>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</si>
  <si>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</si>
  <si>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</si>
  <si>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</si>
  <si>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</si>
  <si>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</si>
  <si>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</si>
  <si>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</si>
  <si>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</si>
  <si>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</si>
  <si>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</si>
  <si>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</si>
  <si>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</si>
  <si>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</si>
  <si>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</si>
  <si>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</si>
  <si>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</si>
  <si>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</si>
  <si>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</si>
  <si>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</si>
  <si>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</si>
  <si>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</si>
  <si>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</si>
  <si>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</si>
  <si>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</si>
  <si>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</si>
  <si>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</si>
  <si>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</si>
  <si>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</si>
  <si>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</si>
  <si>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</si>
  <si>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</si>
  <si>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</si>
  <si>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</si>
  <si>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</si>
  <si>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</si>
  <si>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</si>
  <si>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</si>
  <si>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</si>
  <si>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</si>
  <si>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</si>
  <si>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</si>
  <si>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</si>
  <si>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</si>
  <si>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</si>
  <si>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</si>
  <si>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</si>
  <si>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</si>
  <si>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</si>
  <si>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</si>
  <si>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</si>
  <si>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</si>
  <si>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</si>
  <si>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</si>
  <si>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</si>
  <si>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</si>
  <si>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</si>
  <si>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</si>
  <si>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</si>
  <si>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</si>
  <si>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</si>
  <si>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</si>
  <si>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</si>
  <si>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</si>
  <si>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</si>
  <si>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</si>
  <si>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</si>
  <si>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</si>
  <si>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</si>
  <si>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</si>
  <si>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</si>
  <si>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</si>
  <si>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</si>
  <si>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</si>
  <si>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</si>
  <si>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</si>
  <si>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</si>
  <si>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</si>
  <si>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</si>
  <si>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</si>
  <si>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</si>
  <si>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</si>
  <si>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</si>
  <si>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</si>
  <si>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</si>
  <si>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</si>
  <si>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</si>
  <si>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</si>
  <si>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</si>
  <si>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</si>
  <si>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</si>
  <si>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</si>
  <si>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</si>
  <si>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</si>
  <si>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</si>
  <si>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</si>
  <si>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</si>
  <si>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</si>
  <si>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</si>
  <si>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</si>
  <si>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</si>
  <si>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</si>
  <si>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</si>
  <si>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</si>
  <si>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</si>
  <si>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</si>
  <si>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</si>
  <si>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</si>
  <si>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</si>
  <si>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</si>
  <si>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</si>
  <si>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</si>
  <si>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</si>
  <si>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</si>
  <si>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</si>
  <si>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</si>
  <si>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</si>
  <si>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</si>
  <si>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</si>
  <si>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</si>
  <si>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</si>
  <si>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</si>
  <si>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</si>
  <si>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</si>
  <si>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</si>
  <si>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</si>
  <si>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</si>
  <si>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</si>
  <si>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</si>
  <si>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</si>
  <si>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</si>
  <si>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</si>
  <si>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</si>
  <si>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</si>
  <si>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</si>
  <si>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</si>
  <si>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</si>
  <si>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</si>
  <si>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</si>
  <si>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</si>
  <si>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</si>
  <si>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</si>
  <si>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</si>
  <si>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</si>
  <si>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</si>
  <si>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</si>
  <si>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</si>
  <si>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</si>
  <si>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</si>
  <si>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</si>
  <si>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</si>
  <si>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</si>
  <si>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</si>
  <si>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</si>
  <si>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</si>
  <si>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</si>
  <si>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</si>
  <si>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</si>
  <si>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</si>
  <si>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</si>
  <si>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</si>
  <si>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</si>
  <si>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</si>
  <si>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</si>
  <si>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</si>
  <si>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</si>
  <si>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</si>
  <si>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</si>
  <si>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</si>
  <si>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</si>
  <si>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</si>
  <si>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</si>
  <si>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</si>
  <si>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</si>
  <si>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</si>
  <si>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</si>
  <si>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</si>
  <si>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</si>
  <si>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</si>
  <si>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</si>
  <si>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</si>
  <si>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</si>
  <si>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</si>
  <si>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</si>
  <si>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</si>
  <si>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</si>
  <si>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</si>
  <si>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</si>
  <si>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</si>
  <si>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</si>
  <si>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</si>
  <si>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</si>
  <si>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</si>
  <si>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</si>
  <si>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</si>
  <si>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</si>
  <si>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</si>
  <si>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</si>
  <si>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</si>
  <si>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</si>
  <si>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</si>
  <si>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</si>
  <si>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</si>
  <si>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</si>
  <si>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</si>
  <si>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</si>
  <si>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</si>
  <si>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</si>
  <si>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</si>
  <si>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</si>
  <si>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</si>
  <si>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</si>
  <si>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</si>
  <si>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</si>
  <si>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</si>
  <si>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</si>
  <si>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</si>
  <si>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</si>
  <si>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</si>
  <si>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</si>
  <si>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</si>
  <si>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</si>
  <si>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</si>
  <si>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</si>
  <si>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</si>
  <si>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</si>
  <si>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</si>
  <si>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</si>
  <si>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</si>
  <si>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</si>
  <si>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</si>
  <si>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</si>
  <si>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</si>
  <si>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</si>
  <si>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</si>
  <si>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</si>
  <si>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</si>
  <si>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</si>
  <si>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</si>
  <si>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</si>
  <si>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</si>
  <si>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</si>
  <si>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</si>
  <si>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</si>
  <si>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</si>
  <si>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</si>
  <si>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</si>
  <si>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</si>
  <si>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</si>
  <si>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</si>
  <si>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</si>
  <si>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</si>
  <si>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</si>
  <si>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</si>
  <si>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</si>
  <si>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</si>
  <si>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</si>
  <si>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</si>
  <si>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</si>
  <si>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</si>
  <si>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</si>
  <si>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</si>
  <si>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</si>
  <si>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</si>
  <si>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</si>
  <si>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</si>
  <si>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</si>
  <si>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</si>
  <si>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</si>
  <si>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</si>
  <si>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</si>
  <si>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</si>
  <si>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</si>
  <si>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</si>
  <si>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</si>
  <si>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</si>
  <si>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</si>
  <si>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</si>
  <si>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</si>
  <si>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</si>
  <si>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</si>
  <si>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</si>
  <si>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</si>
  <si>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</si>
  <si>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</si>
  <si>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</si>
  <si>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</si>
  <si>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</si>
  <si>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</si>
  <si>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</si>
  <si>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</si>
  <si>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</si>
  <si>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</si>
  <si>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</si>
  <si>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</si>
  <si>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</si>
  <si>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</si>
  <si>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</si>
  <si>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</si>
  <si>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</si>
  <si>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</si>
  <si>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</si>
  <si>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</si>
  <si>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</si>
  <si>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</si>
  <si>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</si>
  <si>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</si>
  <si>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</si>
  <si>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</si>
  <si>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</si>
  <si>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</si>
  <si>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</si>
  <si>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</si>
  <si>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</si>
  <si>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</si>
  <si>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</si>
  <si>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</si>
  <si>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</si>
  <si>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</si>
  <si>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</si>
  <si>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</si>
  <si>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</si>
  <si>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</si>
  <si>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</si>
  <si>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</si>
  <si>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</si>
  <si>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</si>
  <si>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</si>
  <si>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</si>
  <si>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</si>
  <si>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</si>
  <si>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</si>
  <si>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</si>
  <si>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</si>
  <si>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</si>
  <si>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</si>
  <si>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</si>
  <si>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</si>
  <si>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</si>
  <si>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</si>
  <si>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</si>
  <si>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</si>
  <si>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</si>
  <si>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</si>
  <si>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</si>
  <si>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</si>
  <si>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</si>
  <si>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</si>
  <si>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</si>
  <si>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</si>
  <si>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</si>
  <si>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</si>
  <si>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</si>
  <si>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</si>
  <si>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</si>
  <si>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</si>
  <si>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</si>
  <si>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</si>
  <si>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</si>
  <si>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</si>
  <si>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</si>
  <si>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</si>
  <si>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</si>
  <si>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</si>
  <si>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</si>
  <si>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</si>
  <si>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</si>
  <si>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</si>
  <si>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</si>
  <si>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</si>
  <si>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</si>
  <si>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</si>
  <si>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</si>
  <si>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</si>
  <si>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</si>
  <si>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</si>
  <si>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</si>
  <si>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</si>
  <si>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</si>
  <si>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</si>
  <si>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</si>
  <si>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</si>
  <si>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</si>
  <si>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</si>
  <si>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</si>
  <si>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</si>
  <si>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</si>
  <si>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</si>
  <si>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</si>
  <si>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</si>
  <si>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</si>
  <si>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</si>
  <si>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</si>
  <si>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</si>
  <si>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</si>
  <si>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</si>
  <si>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</si>
  <si>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</si>
  <si>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</si>
  <si>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</si>
  <si>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</si>
  <si>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</si>
  <si>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</si>
  <si>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</si>
  <si>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</si>
  <si>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</si>
  <si>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</si>
  <si>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</si>
  <si>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</si>
  <si>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</si>
  <si>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</si>
  <si>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</si>
  <si>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</si>
  <si>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</si>
  <si>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</si>
  <si>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</si>
  <si>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</si>
  <si>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</si>
  <si>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</si>
  <si>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</si>
  <si>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</si>
  <si>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</si>
  <si>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</si>
  <si>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</si>
  <si>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</si>
  <si>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</si>
  <si>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</si>
  <si>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</si>
  <si>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</si>
  <si>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</si>
  <si>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</si>
  <si>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</si>
  <si>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</si>
  <si>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</si>
  <si>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</si>
  <si>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</si>
  <si>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</si>
  <si>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</si>
  <si>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</si>
  <si>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</si>
  <si>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</si>
  <si>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</si>
  <si>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</si>
  <si>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</si>
  <si>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</si>
  <si>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</si>
  <si>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</si>
  <si>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</si>
  <si>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</si>
  <si>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</si>
  <si>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</si>
  <si>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</si>
  <si>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</si>
  <si>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</si>
  <si>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</si>
  <si>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</si>
  <si>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</si>
  <si>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</si>
  <si>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</si>
  <si>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</si>
  <si>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</si>
  <si>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</si>
  <si>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</si>
  <si>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</si>
  <si>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</si>
  <si>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</si>
  <si>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</si>
  <si>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</si>
  <si>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</si>
  <si>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</si>
  <si>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</si>
  <si>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</si>
  <si>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</si>
  <si>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</si>
  <si>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</si>
  <si>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</si>
  <si>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</si>
  <si>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</si>
  <si>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</si>
  <si>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</si>
  <si>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</si>
  <si>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</si>
  <si>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</si>
  <si>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</si>
  <si>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</si>
  <si>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</si>
  <si>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</si>
  <si>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</si>
  <si>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</si>
  <si>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</si>
  <si>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</si>
  <si>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</si>
  <si>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</si>
  <si>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</si>
  <si>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</si>
  <si>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</si>
  <si>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</si>
  <si>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</si>
  <si>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</si>
  <si>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</si>
  <si>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</si>
  <si>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</si>
  <si>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</si>
  <si>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</si>
  <si>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</si>
  <si>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</si>
  <si>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</si>
  <si>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</si>
  <si>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</si>
  <si>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</si>
  <si>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</si>
  <si>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</si>
  <si>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</si>
  <si>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</si>
  <si>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</si>
  <si>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</si>
  <si>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</si>
  <si>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</si>
  <si>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</si>
  <si>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</si>
  <si>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</si>
  <si>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</si>
  <si>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</si>
  <si>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</si>
  <si>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</si>
  <si>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</si>
  <si>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</si>
  <si>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</si>
  <si>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</si>
  <si>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</si>
  <si>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</si>
  <si>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</si>
  <si>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</si>
  <si>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</si>
  <si>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</si>
  <si>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</si>
  <si>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</si>
  <si>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</si>
  <si>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</si>
  <si>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</si>
  <si>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</si>
  <si>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</si>
  <si>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</si>
  <si>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</si>
  <si>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</si>
  <si>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</si>
  <si>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</si>
  <si>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</si>
  <si>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</si>
  <si>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</si>
  <si>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</si>
  <si>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</si>
  <si>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</si>
  <si>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</si>
  <si>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</si>
  <si>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</si>
  <si>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</si>
  <si>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</si>
  <si>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</si>
  <si>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</si>
  <si>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</si>
  <si>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</si>
  <si>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</si>
  <si>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</si>
  <si>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</si>
  <si>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</si>
  <si>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</si>
  <si>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</si>
  <si>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</si>
  <si>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</si>
  <si>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</si>
  <si>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</si>
  <si>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</si>
  <si>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</si>
  <si>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</si>
  <si>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</si>
  <si>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</si>
  <si>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</si>
  <si>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</si>
  <si>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</si>
  <si>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</si>
  <si>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</si>
  <si>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</si>
  <si>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</si>
  <si>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</si>
  <si>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</si>
  <si>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</si>
  <si>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</si>
  <si>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</si>
  <si>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</si>
  <si>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</si>
  <si>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</si>
  <si>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</si>
  <si>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</si>
  <si>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</si>
  <si>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</si>
  <si>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</si>
  <si>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</si>
  <si>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</si>
  <si>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</si>
  <si>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</si>
  <si>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</si>
  <si>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</si>
  <si>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</si>
  <si>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</si>
  <si>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</si>
  <si>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</si>
  <si>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</si>
  <si>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</si>
  <si>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</si>
  <si>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</si>
  <si>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</si>
  <si>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</si>
  <si>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</si>
  <si>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</si>
  <si>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</si>
  <si>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</si>
  <si>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</si>
  <si>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</si>
  <si>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</si>
  <si>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</si>
  <si>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</si>
  <si>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</si>
  <si>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</si>
  <si>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</si>
  <si>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</si>
  <si>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</si>
  <si>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</si>
  <si>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</si>
  <si>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</si>
  <si>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</si>
  <si>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</si>
  <si>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</si>
  <si>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</si>
  <si>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</si>
  <si>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</si>
  <si>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</si>
  <si>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</si>
  <si>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</si>
  <si>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</si>
  <si>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</si>
  <si>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</si>
  <si>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</si>
  <si>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</si>
  <si>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</si>
  <si>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</si>
  <si>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</si>
  <si>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</si>
  <si>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</si>
  <si>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</si>
  <si>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</si>
  <si>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</si>
  <si>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</si>
  <si>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</si>
  <si>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</si>
  <si>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</si>
  <si>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</si>
  <si>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</si>
  <si>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</si>
  <si>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</si>
  <si>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</si>
  <si>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</si>
  <si>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</si>
  <si>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</si>
  <si>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</si>
  <si>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</si>
  <si>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</si>
  <si>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</si>
  <si>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</si>
  <si>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</si>
  <si>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</si>
  <si>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</si>
  <si>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</si>
  <si>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</si>
  <si>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</si>
  <si>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</si>
  <si>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</si>
  <si>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</si>
  <si>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</si>
  <si>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</si>
  <si>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</si>
  <si>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</si>
  <si>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</si>
  <si>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</si>
  <si>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</si>
  <si>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</si>
  <si>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</si>
  <si>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</si>
  <si>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</si>
  <si>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</si>
  <si>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</si>
  <si>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</si>
  <si>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</si>
  <si>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</si>
  <si>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</si>
  <si>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</si>
  <si>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</si>
  <si>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</si>
  <si>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</si>
  <si>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</si>
  <si>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</si>
  <si>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</si>
  <si>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</si>
  <si>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</si>
  <si>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</si>
  <si>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</si>
  <si>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</si>
  <si>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</si>
  <si>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</si>
  <si>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</si>
  <si>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</si>
  <si>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</si>
  <si>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</si>
  <si>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</si>
  <si>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</si>
  <si>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</si>
  <si>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</si>
  <si>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</si>
  <si>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</si>
  <si>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</si>
  <si>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</si>
  <si>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</si>
  <si>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</si>
  <si>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</si>
  <si>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</si>
  <si>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</si>
  <si>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</si>
  <si>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</si>
  <si>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</si>
  <si>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</si>
  <si>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</si>
  <si>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</si>
  <si>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</si>
  <si>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</si>
  <si>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</si>
  <si>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</si>
  <si>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</si>
  <si>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</si>
  <si>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</si>
  <si>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</si>
  <si>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</si>
  <si>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</si>
  <si>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</si>
  <si>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</si>
  <si>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</si>
  <si>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</si>
  <si>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</si>
  <si>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</si>
  <si>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</si>
  <si>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</si>
  <si>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</si>
  <si>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</si>
  <si>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</si>
  <si>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</si>
  <si>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</si>
  <si>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</si>
  <si>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</si>
  <si>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</si>
  <si>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</si>
  <si>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</si>
  <si>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</si>
  <si>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</si>
  <si>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</si>
  <si>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</si>
  <si>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</si>
  <si>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</si>
  <si>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</si>
  <si>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</si>
  <si>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</si>
  <si>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</si>
  <si>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</si>
  <si>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</si>
  <si>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</si>
  <si>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</si>
  <si>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</si>
  <si>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</si>
  <si>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</si>
  <si>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</si>
  <si>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</si>
  <si>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</si>
  <si>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</si>
  <si>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</si>
  <si>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</si>
  <si>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</si>
  <si>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</si>
  <si>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</si>
  <si>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</si>
  <si>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</si>
  <si>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</si>
  <si>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</si>
  <si>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</si>
  <si>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</si>
  <si>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</si>
  <si>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</si>
  <si>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</si>
  <si>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</si>
  <si>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</si>
  <si>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</si>
  <si>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</si>
  <si>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</si>
  <si>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</si>
  <si>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</si>
  <si>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</si>
  <si>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</si>
  <si>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</si>
  <si>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</si>
  <si>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</si>
  <si>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</si>
  <si>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</si>
  <si>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</si>
  <si>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</si>
  <si>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</si>
  <si>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</si>
  <si>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</si>
  <si>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</si>
  <si>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</si>
  <si>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</si>
  <si>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</si>
  <si>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</si>
  <si>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</si>
  <si>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</si>
  <si>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</si>
  <si>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</si>
  <si>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</si>
  <si>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</si>
  <si>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</si>
  <si>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</si>
  <si>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</si>
  <si>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</si>
  <si>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</si>
  <si>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</si>
  <si>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</si>
  <si>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</si>
  <si>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</si>
  <si>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</si>
  <si>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</si>
  <si>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</si>
  <si>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</si>
  <si>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</si>
  <si>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</si>
  <si>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</si>
  <si>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</si>
  <si>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</si>
  <si>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</si>
  <si>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</si>
  <si>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</si>
  <si>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</si>
  <si>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</si>
  <si>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</si>
  <si>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</si>
  <si>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</si>
  <si>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</si>
  <si>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</si>
  <si>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</si>
  <si>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</si>
  <si>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</si>
  <si>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</si>
  <si>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</si>
  <si>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</si>
  <si>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</si>
  <si>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</si>
  <si>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</si>
  <si>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</si>
  <si>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</si>
  <si>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</si>
  <si>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</si>
  <si>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</si>
  <si>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</si>
  <si>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</si>
  <si>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</si>
  <si>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</si>
  <si>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</si>
  <si>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</si>
  <si>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</si>
  <si>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</si>
  <si>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</si>
  <si>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</si>
  <si>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</si>
  <si>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</si>
  <si>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</si>
  <si>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</si>
  <si>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</si>
  <si>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</si>
  <si>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</si>
  <si>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</si>
  <si>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</si>
  <si>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</si>
  <si>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</si>
  <si>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</si>
  <si>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</si>
  <si>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</si>
  <si>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</si>
  <si>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</si>
  <si>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</si>
  <si>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</si>
  <si>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</si>
  <si>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</si>
  <si>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</si>
  <si>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</si>
  <si>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</si>
  <si>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</si>
  <si>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</si>
  <si>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</si>
  <si>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</si>
  <si>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</si>
  <si>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</si>
  <si>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</si>
  <si>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</si>
  <si>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</si>
  <si>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</si>
  <si>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</si>
  <si>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</si>
  <si>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</si>
  <si>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</si>
  <si>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</si>
  <si>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Etiquetas de columna</t>
  </si>
  <si>
    <t>Total general</t>
  </si>
  <si>
    <t>Category</t>
  </si>
  <si>
    <t>Etiquetas de fila</t>
  </si>
  <si>
    <t>Cuenta de outcomes</t>
  </si>
  <si>
    <t>(Todas)</t>
  </si>
  <si>
    <t>(en blanco)</t>
  </si>
  <si>
    <t>Date Created Conversion</t>
  </si>
  <si>
    <t>Date Ended Conversion</t>
  </si>
  <si>
    <t>ene</t>
  </si>
  <si>
    <t>may</t>
  </si>
  <si>
    <t>jul</t>
  </si>
  <si>
    <t>ago</t>
  </si>
  <si>
    <t>sep</t>
  </si>
  <si>
    <t>oct</t>
  </si>
  <si>
    <t>nov</t>
  </si>
  <si>
    <t>feb</t>
  </si>
  <si>
    <t>mar</t>
  </si>
  <si>
    <t>abr</t>
  </si>
  <si>
    <t>jun</t>
  </si>
  <si>
    <t>dic</t>
  </si>
  <si>
    <t>Name</t>
  </si>
  <si>
    <t>Pledged</t>
  </si>
  <si>
    <t>Backers</t>
  </si>
  <si>
    <r>
      <t xml:space="preserve"> </t>
    </r>
    <r>
      <rPr>
        <b/>
        <sz val="11"/>
        <color theme="1"/>
        <rFont val="Calibri"/>
        <family val="2"/>
        <scheme val="minor"/>
      </rPr>
      <t xml:space="preserve">Years </t>
    </r>
  </si>
  <si>
    <t>Parent Category</t>
  </si>
  <si>
    <t xml:space="preserve"> Years </t>
  </si>
  <si>
    <t>Goal</t>
  </si>
  <si>
    <t>NumFailed</t>
  </si>
  <si>
    <t>Num Successful</t>
  </si>
  <si>
    <t>Num Canceled</t>
  </si>
  <si>
    <t>Total Projects</t>
  </si>
  <si>
    <t>Percentage 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</si>
  <si>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</si>
  <si>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</si>
  <si>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</si>
  <si>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</si>
  <si>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</si>
  <si>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</si>
  <si>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</si>
  <si>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</si>
  <si>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</si>
  <si>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</si>
  <si>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</si>
  <si>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</si>
  <si>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</si>
  <si>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</si>
  <si>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TAGS</t>
  </si>
  <si>
    <t>MEAN</t>
  </si>
  <si>
    <t>MEDIAN</t>
  </si>
  <si>
    <t>MIN</t>
  </si>
  <si>
    <t>MAX</t>
  </si>
  <si>
    <t>1ST QUART</t>
  </si>
  <si>
    <t>TRD QUART</t>
  </si>
  <si>
    <t>IQR</t>
  </si>
  <si>
    <t>LOW</t>
  </si>
  <si>
    <t>UPPER</t>
  </si>
  <si>
    <t>PLEDGE</t>
  </si>
  <si>
    <t>%Successful outcomes</t>
  </si>
  <si>
    <t xml:space="preserve">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</si>
</sst>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dd/mm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left" vertical="distributed"/>
    </xf>
    <xf numFmtId="49" fontId="0" fillId="0" borderId="0" xfId="0" applyNumberFormat="1" applyAlignment="1">
      <alignment horizontal="left" vertical="distributed"/>
    </xf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0" xfId="0" applyAlignment="1">
      <alignment horizontal="center"/>
    </xf>
    <xf numFmtId="165" fontId="0" fillId="0" borderId="0" xfId="0" applyNumberFormat="1"/>
    <xf numFmtId="0" fontId="2" fillId="0" borderId="0" xfId="0" applyFont="1" applyAlignment="1">
      <alignment horizontal="center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0" fillId="0" borderId="0" xfId="0" applyNumberFormat="1"/>
    <xf numFmtId="9" fontId="0" fillId="0" borderId="0" xfId="0" applyNumberFormat="1"/>
    <xf numFmtId="0" fontId="1" fillId="0" borderId="0" xfId="0" applyFont="1"/>
    <xf numFmtId="0" fontId="1" fillId="0" borderId="0" xfId="0" applyNumberFormat="1" applyFont="1"/>
    <xf numFmtId="10" fontId="1" fillId="0" borderId="0" xfId="0" applyNumberFormat="1" applyFont="1" applyAlignment="1">
      <alignment horizontal="center"/>
    </xf>
    <xf numFmtId="0" fontId="1" fillId="2" borderId="0" xfId="0" applyFont="1" applyFill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left"/>
    </xf>
    <xf numFmtId="0" fontId="1" fillId="2" borderId="2" xfId="0" applyNumberFormat="1" applyFont="1" applyFill="1" applyBorder="1"/>
    <xf numFmtId="0" fontId="1" fillId="2" borderId="0" xfId="0" applyFont="1" applyFill="1" applyBorder="1" applyAlignment="1">
      <alignment horizontal="center"/>
    </xf>
    <xf numFmtId="2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19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BC5D4B"/>
        </patternFill>
      </fill>
    </dxf>
    <dxf>
      <fill>
        <patternFill>
          <bgColor theme="7" tint="0.39994506668294322"/>
        </patternFill>
      </fill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BC5D4B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D358"/>
      <color rgb="FFFFEF46"/>
      <color rgb="FFBC5D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[Kickstarter_Challenge.xlsx]ParentCategoryOutcomes!TablaDinámica2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</a:t>
            </a:r>
            <a:r>
              <a:rPr lang="es-MX" baseline="0"/>
              <a:t> Category Outcomes</a:t>
            </a:r>
          </a:p>
          <a:p>
            <a:pPr>
              <a:defRPr/>
            </a:pPr>
            <a:r>
              <a:rPr lang="es-MX" baseline="0"/>
              <a:t> </a:t>
            </a:r>
            <a:endParaRPr lang="es-MX"/>
          </a:p>
        </c:rich>
      </c:tx>
      <c:layout>
        <c:manualLayout>
          <c:xMode val="edge"/>
          <c:yMode val="edge"/>
          <c:x val="0.31526578647576675"/>
          <c:y val="5.19097198846685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166922462485918E-2"/>
          <c:y val="1.6771479900671869E-2"/>
          <c:w val="0.75308263294445288"/>
          <c:h val="0.80351942611268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ParentCategoryOutcomes!$B$3:$B$4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ParentCategoryOutcomes!$A$5:$A$14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ParentCategoryOutcomes!$B$5:$B$14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F7-8B49-88D9-E0F243952A54}"/>
            </c:ext>
          </c:extLst>
        </c:ser>
        <c:ser>
          <c:idx val="1"/>
          <c:order val="1"/>
          <c:tx>
            <c:strRef>
              <c:f>ParentCategoryOutcomes!$C$3:$C$4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ParentCategoryOutcomes!$A$5:$A$14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ParentCategoryOutcomes!$C$5:$C$14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F7-8B49-88D9-E0F243952A54}"/>
            </c:ext>
          </c:extLst>
        </c:ser>
        <c:ser>
          <c:idx val="2"/>
          <c:order val="2"/>
          <c:tx>
            <c:strRef>
              <c:f>ParentCategoryOutcomes!$D$3:$D$4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ParentCategoryOutcomes!$A$5:$A$14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ParentCategoryOutcomes!$D$5:$D$14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F7-8B49-88D9-E0F243952A54}"/>
            </c:ext>
          </c:extLst>
        </c:ser>
        <c:ser>
          <c:idx val="3"/>
          <c:order val="3"/>
          <c:tx>
            <c:strRef>
              <c:f>ParentCategoryOutcomes!$E$3:$E$4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ParentCategoryOutcomes!$A$5:$A$14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ParentCategoryOutcomes!$E$5:$E$14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F7-8B49-88D9-E0F243952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5102687"/>
        <c:axId val="1567014143"/>
      </c:barChart>
      <c:catAx>
        <c:axId val="132510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67014143"/>
        <c:crosses val="autoZero"/>
        <c:auto val="1"/>
        <c:lblAlgn val="ctr"/>
        <c:lblOffset val="100"/>
        <c:noMultiLvlLbl val="0"/>
      </c:catAx>
      <c:valAx>
        <c:axId val="156701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2510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SubcategoryStatistics!$B$6:$B$43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1-F04D-A9D8-256AA851CA61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SubcategoryStatistics!$C$6:$C$43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11-F04D-A9D8-256AA851CA61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SubcategoryStatistics!$D$6:$D$43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11-F04D-A9D8-256AA851CA61}"/>
            </c:ext>
          </c:extLst>
        </c:ser>
        <c:ser>
          <c:idx val="3"/>
          <c:order val="3"/>
          <c:tx>
            <c:strRef>
              <c:f>SubcategoryStatistics!$E$4:$E$5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SubcategoryStatistics!$E$6:$E$43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11-F04D-A9D8-256AA851C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66273504"/>
        <c:axId val="766275184"/>
      </c:barChart>
      <c:catAx>
        <c:axId val="76627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66275184"/>
        <c:crosses val="autoZero"/>
        <c:auto val="1"/>
        <c:lblAlgn val="ctr"/>
        <c:lblOffset val="100"/>
        <c:noMultiLvlLbl val="0"/>
      </c:catAx>
      <c:valAx>
        <c:axId val="76627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6627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launches date!TablaDinámica6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Launch Date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launches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launches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launches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E-8643-8BD4-752F408C30E6}"/>
            </c:ext>
          </c:extLst>
        </c:ser>
        <c:ser>
          <c:idx val="1"/>
          <c:order val="1"/>
          <c:tx>
            <c:strRef>
              <c:f>'Outcomes based launches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launches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launches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4E-8643-8BD4-752F408C30E6}"/>
            </c:ext>
          </c:extLst>
        </c:ser>
        <c:ser>
          <c:idx val="2"/>
          <c:order val="2"/>
          <c:tx>
            <c:strRef>
              <c:f>'Outcomes based launches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launches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launches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4E-8643-8BD4-752F408C30E6}"/>
            </c:ext>
          </c:extLst>
        </c:ser>
        <c:ser>
          <c:idx val="3"/>
          <c:order val="3"/>
          <c:tx>
            <c:strRef>
              <c:f>'Outcomes based launches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launches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launches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4E-8643-8BD4-752F408C30E6}"/>
            </c:ext>
          </c:extLst>
        </c:ser>
        <c:ser>
          <c:idx val="4"/>
          <c:order val="4"/>
          <c:tx>
            <c:strRef>
              <c:f>'Outcomes based launches date'!$F$3:$F$4</c:f>
              <c:strCache>
                <c:ptCount val="1"/>
                <c:pt idx="0">
                  <c:v>(en blanco)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launches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launches date'!$F$5:$F$17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4E-8643-8BD4-752F408C3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089135"/>
        <c:axId val="1661228655"/>
      </c:lineChart>
      <c:catAx>
        <c:axId val="166108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1228655"/>
        <c:crosses val="autoZero"/>
        <c:auto val="1"/>
        <c:lblAlgn val="ctr"/>
        <c:lblOffset val="100"/>
        <c:noMultiLvlLbl val="0"/>
      </c:catAx>
      <c:valAx>
        <c:axId val="166122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10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[Kickstarter_Challenge.xlsx]TheatherOutcomesByLaunchDate!TablaDinámica1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Theather</a:t>
            </a:r>
            <a:r>
              <a:rPr lang="es-MX" b="1" baseline="0"/>
              <a:t> Outcomes Based  by  Launch Date</a:t>
            </a:r>
          </a:p>
          <a:p>
            <a:pPr>
              <a:defRPr/>
            </a:pP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D358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069366329208853E-2"/>
          <c:y val="6.6115702479338845E-2"/>
          <c:w val="0.728692163479565"/>
          <c:h val="0.85868484414654778"/>
        </c:manualLayout>
      </c:layout>
      <c:lineChart>
        <c:grouping val="standard"/>
        <c:varyColors val="0"/>
        <c:ser>
          <c:idx val="0"/>
          <c:order val="0"/>
          <c:tx>
            <c:strRef>
              <c:f>TheatherOutcomesByLaunchDate!$B$5:$B$6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TheatherOutcomesByLaunchDate!$A$7:$A$19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TheatherOutcomesByLaunchDate!$B$7:$B$19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9-7340-B365-7A3B38C57F20}"/>
            </c:ext>
          </c:extLst>
        </c:ser>
        <c:ser>
          <c:idx val="1"/>
          <c:order val="1"/>
          <c:tx>
            <c:strRef>
              <c:f>TheatherOutcomesByLaunchDate!$C$5:$C$6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TheatherOutcomesByLaunchDate!$A$7:$A$19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TheatherOutcomesByLaunchDate!$C$7:$C$19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1-2F4F-A2DE-EAAA46F01E01}"/>
            </c:ext>
          </c:extLst>
        </c:ser>
        <c:ser>
          <c:idx val="2"/>
          <c:order val="2"/>
          <c:tx>
            <c:strRef>
              <c:f>TheatherOutcomesByLaunchDate!$D$5:$D$6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D35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TheatherOutcomesByLaunchDate!$A$7:$A$19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TheatherOutcomesByLaunchDate!$D$7:$D$19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1-2F4F-A2DE-EAAA46F01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49920"/>
        <c:axId val="1369434879"/>
      </c:lineChart>
      <c:catAx>
        <c:axId val="41494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69434879"/>
        <c:crosses val="autoZero"/>
        <c:auto val="1"/>
        <c:lblAlgn val="ctr"/>
        <c:lblOffset val="100"/>
        <c:noMultiLvlLbl val="0"/>
      </c:catAx>
      <c:valAx>
        <c:axId val="136943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494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Outcomes</a:t>
            </a:r>
            <a:r>
              <a:rPr lang="es-MX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OutcomesBasedOnGoals!$F$1</c:f>
              <c:strCache>
                <c:ptCount val="1"/>
                <c:pt idx="0">
                  <c:v>Percentage 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OutcomesBasedOnGoals!$F$2:$F$13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8-3C44-8260-1F4606DD2A6D}"/>
            </c:ext>
          </c:extLst>
        </c:ser>
        <c:ser>
          <c:idx val="1"/>
          <c:order val="1"/>
          <c:tx>
            <c:strRef>
              <c:f>OutcomesBasedOnGoals!$G$1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OutcomesBasedOnGoals!$G$2:$G$13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8-3C44-8260-1F4606DD2A6D}"/>
            </c:ext>
          </c:extLst>
        </c:ser>
        <c:ser>
          <c:idx val="2"/>
          <c:order val="2"/>
          <c:tx>
            <c:strRef>
              <c:f>OutcomesBasedOnGoals!$H$1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OutcomesBasedOnGoals!$H$2:$H$13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98-3C44-8260-1F4606DD2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9037135"/>
        <c:axId val="1131860287"/>
      </c:lineChart>
      <c:catAx>
        <c:axId val="143903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31860287"/>
        <c:crosses val="autoZero"/>
        <c:auto val="1"/>
        <c:lblAlgn val="ctr"/>
        <c:lblOffset val="100"/>
        <c:noMultiLvlLbl val="0"/>
      </c:catAx>
      <c:valAx>
        <c:axId val="113186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903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%</a:t>
            </a:r>
            <a:r>
              <a:rPr lang="es-MX" b="1" baseline="0"/>
              <a:t> Successful outcomes by Launch Date</a:t>
            </a:r>
            <a:endParaRPr lang="es-MX" b="0" baseline="0"/>
          </a:p>
          <a:p>
            <a:pPr>
              <a:defRPr/>
            </a:pP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'%SuccessfulbyLaunchDate'!$A$3:$A$14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'%SuccessfulbyLaunchDate'!$F$3:$F$14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E-3240-A0AA-ECD50730069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13844320"/>
        <c:axId val="1531052335"/>
      </c:barChart>
      <c:catAx>
        <c:axId val="161384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1052335"/>
        <c:crosses val="autoZero"/>
        <c:auto val="1"/>
        <c:lblAlgn val="ctr"/>
        <c:lblOffset val="100"/>
        <c:noMultiLvlLbl val="0"/>
      </c:catAx>
      <c:valAx>
        <c:axId val="153105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1384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1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s-MX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Theater fundraising Statistics</a:t>
            </a:r>
          </a:p>
          <a:p>
            <a:pPr algn="ctr" rtl="0">
              <a:defRPr/>
            </a:pPr>
            <a:r>
              <a:rPr lang="es-MX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Boxplot</a:t>
            </a:r>
          </a:p>
          <a:p>
            <a:pPr algn="ctr" rtl="0">
              <a:defRPr/>
            </a:pPr>
            <a:endParaRPr lang="es-MX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953E83E4-441D-824A-9CE8-05402FDB6F27}">
          <cx:tx>
            <cx:txData>
              <cx:f>_xlchart.v1.8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F5B71D3-44F2-8C4E-8A44-EF538343D1E4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194805</xdr:colOff>
      <xdr:row>4</xdr:row>
      <xdr:rowOff>92127</xdr:rowOff>
    </xdr:from>
    <xdr:to>
      <xdr:col>12</xdr:col>
      <xdr:colOff>591949</xdr:colOff>
      <xdr:row>25</xdr:row>
      <xdr:rowOff>182966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471A446-5F86-0B40-BBF0-E527C10B3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11</xdr:row>
      <xdr:rowOff>152400</xdr:rowOff>
    </xdr:from>
    <xdr:to>
      <xdr:col>14</xdr:col>
      <xdr:colOff>558800</xdr:colOff>
      <xdr:row>29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2984F2F-D1B1-634F-A7AD-2FB7CC7B3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184150</xdr:rowOff>
    </xdr:from>
    <xdr:to>
      <xdr:col>12</xdr:col>
      <xdr:colOff>609600</xdr:colOff>
      <xdr:row>16</xdr:row>
      <xdr:rowOff>69850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8DDE86E-2BE3-4847-8BC2-4740CAD76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165100</xdr:rowOff>
    </xdr:from>
    <xdr:to>
      <xdr:col>14</xdr:col>
      <xdr:colOff>431800</xdr:colOff>
      <xdr:row>25</xdr:row>
      <xdr:rowOff>88900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0DA13F-5A8B-5A40-9A42-D619AEF59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1168400</xdr:colOff>
      <xdr:row>16</xdr:row>
      <xdr:rowOff>0</xdr:rowOff>
    </xdr:from>
    <xdr:to>
      <xdr:col>7</xdr:col>
      <xdr:colOff>292100</xdr:colOff>
      <xdr:row>37</xdr:row>
      <xdr:rowOff>114300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FA6EC17-D5E3-344A-9F0E-B8BDD32A1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177800</xdr:rowOff>
    </xdr:from>
    <xdr:to>
      <xdr:col>14</xdr:col>
      <xdr:colOff>241300</xdr:colOff>
      <xdr:row>20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39A1DEE-F479-914D-9BC2-2BA69A195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1</xdr:row>
      <xdr:rowOff>0</xdr:rowOff>
    </xdr:from>
    <xdr:to>
      <xdr:col>13</xdr:col>
      <xdr:colOff>711200</xdr:colOff>
      <xdr:row>23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C04AEF31-05B3-C646-9E72-2CEC0B2B1E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56600" y="241300"/>
              <a:ext cx="5461000" cy="426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902464814812" createdVersion="7" refreshedVersion="7" minRefreshableVersion="3" recordCount="4114" xr:uid="{63E00426-3C7E-4D45-BCEF-12622C8663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1">
      <sharedItems containsString="0" containsBlank="1" containsNumber="1" containsInteger="1" minValue="0" maxValue="2260300" count="375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m/>
      </sharedItems>
    </cacheField>
    <cacheField name="Average donation" numFmtId="0">
      <sharedItems containsSemiMixedTypes="0" containsString="0" containsNumber="1" minValue="0" maxValue="4000000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952400347225" createdVersion="7" refreshedVersion="7" minRefreshableVersion="3" recordCount="4116" xr:uid="{4AC49961-04EF-5C46-9DC3-51B255B15DE3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01/01/7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Trimestres" numFmtId="0" databaseField="0">
      <fieldGroup base="18">
        <rangePr groupBy="quarters" startDate="1970-01-01T00:00:00" endDate="2017-03-15T15:30:07"/>
        <groupItems count="6">
          <s v="&lt;01/01/70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1970-01-01T00:00:00" endDate="2017-03-15T15:30:07"/>
        <groupItems count="50">
          <s v="&lt;01/0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3.594895833332" createdVersion="7" refreshedVersion="7" minRefreshableVersion="3" recordCount="4116" xr:uid="{227582A4-0011-F740-9D66-200B9FDCD356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1">
      <sharedItems containsString="0" containsBlank="1" containsNumber="1" containsInteger="1" minValue="0" maxValue="2260300" count="375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m/>
      </sharedItems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01/01/7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 Years 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Trimestres" numFmtId="0" databaseField="0">
      <fieldGroup base="18">
        <rangePr groupBy="quarters" startDate="1970-01-01T00:00:00" endDate="2017-03-15T15:30:07"/>
        <groupItems count="6">
          <s v="&lt;01/01/70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1970-01-01T00:00:00" endDate="2017-03-15T15:30:07"/>
        <groupItems count="50">
          <s v="&lt;01/0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46.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30.0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4.29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54.9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85.0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3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7.8899999999999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67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7.88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66.67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36.28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68.6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6.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0.4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4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6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87.7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38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83.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86.9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0.9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42.8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65.79000000000000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33.330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25.6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5.4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19.6600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2.0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3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35.7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36.3600000000000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86.96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37.8800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15.2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82.8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38.02000000000000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81.9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86.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1.4300000000000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2.6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92.4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192.3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5.6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2.3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5.98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17.3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3.3300000000000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0599999999999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1.67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217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22.8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76.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16.6700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56.1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29.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3.66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7.23999999999999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74.4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15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1.4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31.7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55.3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26.7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3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57.1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52.9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58.3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07.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65.2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16.28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66.6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0.8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16.6700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44.1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3.3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38.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6.5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6.6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5.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08.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31.9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21.2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66.04000000000000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1.7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64.09999999999999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5.7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0.4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1.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6.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28.2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87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916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83.3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923.0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16666.66999999999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87.6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2586.2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28.5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202.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6666.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666.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1940.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2333.3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17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2666.67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769.2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64.29000000000000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92.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1041.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1666.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333333.3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833.3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184.2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166.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333.3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92.8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232.0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470.5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076.9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363.6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416.6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595.2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2631.5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657.8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6666.66999999999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571.4299999999999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09.4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96.8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64.3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6.2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1.6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22.4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80.650000000000006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2.19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2.5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68.6500000000000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45.4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46.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4.2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76.43000000000000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2.5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47.2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43.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79.6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13.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0.9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17.23999999999999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25.9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5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86.2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27.7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59.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45.0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62.6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37.70000000000000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4.5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46.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2.3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35.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0.2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64.5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68.34999999999999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65.06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55.7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35.0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69.6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1.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89.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2.6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24.8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11.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51.7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1.8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4.6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6.7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39.0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2.1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198.47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75.1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193.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0.8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1.7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40.98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3.8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51.7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2.5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36.5900000000000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45.9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39.68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38.1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59.4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75.6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7.7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3.33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54.7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76.5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8.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198.4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94.9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4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17.6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98.0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26.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3.8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34.4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93.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3.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67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30.32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17.6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0.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59.8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2.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1.3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180.18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50.3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4.9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0.7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6.7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63.5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67.4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17.0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3.6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7.2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7.5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81.01000000000000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53.19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05.5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4.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67.4300000000000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13.1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35.27000000000000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34.9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95.3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0.6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12.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7.31999999999999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49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87.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0.1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7.9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98.87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12.3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3.2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1.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0.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3.5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4.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78.6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38.9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581.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41.2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33.3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4.2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34.4799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3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1.0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90.2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36.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00.6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81.6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99.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2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20.8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2.2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05.4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1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67.6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70.4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45.0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3.6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89.8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42.4499999999999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4.3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76.5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4.3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11.9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10.5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61.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684.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46.5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1.43000000000000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29.1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1.27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0.9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57.88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33.3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42.8600000000000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4.4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4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4.84999999999999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88.9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6.67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1.9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5.38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09.59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33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538.4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923.0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36666.6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818.1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7142.8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962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20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512.8200000000000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23.52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2142.86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1774.1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272.7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285.70999999999998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1428.5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102.0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7272.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303.6499999999999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6666.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493.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2959.4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69.2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722.2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857.1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6666.66999999999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735.2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285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171.4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47.0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89.29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59.5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6.9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65.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29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38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66.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17.4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57.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6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3.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84.6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33.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83.3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1470.5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2678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4166.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175.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33333.3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9876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17857.14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4285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555.5599999999999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71.43000000000000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357.1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1666.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1153.849999999999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495.8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666.6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333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666.6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6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66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5555.5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3333.3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26.9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9.199999999999999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64.4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24.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8.4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29.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17.6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296.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30.4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8.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67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11.8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29.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57.4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51.5200000000000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4.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2.860000000000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2777.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111.109999999999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28571.4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413.7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8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5.7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7142.8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290.3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232.5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333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230.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4166.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520.830000000000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1705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606.3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581.4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11666.67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2370.3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16666.66999999999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555.55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595.2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588.2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99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337.8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21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8571.4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43.8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3448.2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46.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483.8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1095.2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405.4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2142.8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49.1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108.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295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535.7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2291.67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46.3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68.9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163.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48.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2.8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1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23.4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57.6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33.3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75.4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70.4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3.0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4.7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49.1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05.2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33.3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46.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6.59000000000000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43.17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57.8899999999999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38.3000000000000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0.8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3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0.65000000000000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0.7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4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0.9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5.3199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48.3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47.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384.6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0.8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6.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1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13.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1.5800000000000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0.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833.3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159.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1666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76.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55.5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122.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7.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42.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17.23999999999999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13.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7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29.4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21.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64.09999999999999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58.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6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5.9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0.9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76.0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2.2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0.22999999999999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57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26.7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39.2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5.5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2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0.18000000000000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6.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5.5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3.3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18.1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15.6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35.7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3.0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4.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65.2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18.42000000000000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28.5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52.6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43.48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24.2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29.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2.2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4.2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4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6.34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73.3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8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0.3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32.79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52.0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52.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1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4.09999999999999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23.6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18.8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28.2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3.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34.7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30.0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28.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6.4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55.7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0.8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8.9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15.7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0.8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82.2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3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45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2933.3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142.8600000000000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70.04000000000000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68.9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10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208.3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47.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71.43000000000000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352.9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377.3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1142.85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111.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16666.66999999999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1083.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72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17.8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285.7099999999999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316.6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1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642.8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1612.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520.8300000000000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2857.14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208.3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413.2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205.4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3225.8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2941.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1714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457.4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292.3999999999999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296.0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863.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67.56999999999999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3888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793.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1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246.9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2727.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357.1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444.4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16666.66999999999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4166.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8333.3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1405.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64.5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322.5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5833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582.2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3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1304.349999999999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869.5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219.5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714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357.1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18181.8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1111.1099999999999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262.0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149116.6700000000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1333.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63.1600000000000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1242.2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394.7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495.0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6.4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277.7799999999999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2631.5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704.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2857.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51.6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6.2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27.0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15.2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27.8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65.3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7.5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39.2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0.9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12.5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1.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49.1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0.1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0.5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1.3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7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24.5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16.6700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342.47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731.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1013.5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104.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3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76.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149.69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1444.4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204.0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3333.3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3333.3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306.1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306.1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285.7099999999999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666.6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5319.1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413.7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14285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1136.35999999999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16666.66999999999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333.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1621.6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1190.4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3333.3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4545.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282.0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16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12857.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1521.7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16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769.2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698.3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641.0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16.6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1066.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666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33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15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3333.3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789.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2222.219999999999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588.2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6666.66999999999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8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58.6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2.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0.9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23.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04.6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38.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1.81999999999999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6.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17.51000000000000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58.8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28.3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47.7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20.9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5.3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46.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4.0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92.2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1.3899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28.0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09.6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28.1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18.4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133.3300000000000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0.4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194.1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0.1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0.1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9.1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63.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4.8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01.1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64.6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07.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1.3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28.9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03.6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833.3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208.3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66.67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1255.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3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147.0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315.7900000000000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4.4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17.6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64.5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42.3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1.7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59.0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1.0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24.8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0.0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47.5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27.5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83.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17.9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6.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44.5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61.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36.5900000000000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19.1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53.0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38.3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65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1.2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59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1.9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7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4.0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53.5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38.5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4.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6.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34.2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66.2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15.3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94.5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54.7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45.4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4.5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1.7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56999999999999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28.8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0.70000000000000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71.4300000000000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2.6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0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36.9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84.0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0.6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09.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68.9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32.40999999999999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384.6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348.8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308.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111.109999999999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63.1600000000000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28.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833.3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327.8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6363.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403.2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10526.3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296.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644.4400000000000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33333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40.9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55.55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9090.9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1170.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5555.5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7352.9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481.8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446.4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357.1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1351.3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543.4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4.80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10.7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42.8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32.8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0.65000000000000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25.9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29.0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4.09999999999999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6.6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44.0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23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0.6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39.0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0.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1.2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34.74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18.5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2.7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291.6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51.0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55.5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57.4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79.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99.9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192.3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22.7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36.70000000000000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22.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1.9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15.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66.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68.48999999999999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4.0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23.6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55.5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59.7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28.57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51.2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44.6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14.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47.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4.0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2.3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44.1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2.6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2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63.2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67.6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48.9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0.2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10.4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2.1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0.6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1470.5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66.6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538.4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4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36.67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535.7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333.3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361.7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136.3600000000000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454.1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166666.6700000000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142.8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1666.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1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6.6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21.3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11.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4.5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66.6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2.4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37.8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18.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3.2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74.4000000000000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1.9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39.4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34.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6.55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81.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.470000000000000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22.5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78.7399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833.3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2233.3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6666.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152.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54.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186.6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58.7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6.8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2.8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24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6.3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4.88000000000000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36.3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87.6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89.2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67.95999999999999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10.4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37.2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42.0500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540.54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46.5500000000000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24.3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63.56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2.07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07.78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59.5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96.2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76.76000000000000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107.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18.5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82.1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4.7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40.049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32.1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17.01000000000000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60.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20.3299999999999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36.3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26.3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53.5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2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70.4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53.0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90.9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8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07.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508.4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653.8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136.35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115.3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833.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1666.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285.7099999999999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33.3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152.1699999999999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7333.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14285.71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1083.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555.5599999999999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4.6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88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6.360000000000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6.9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48.7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1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17.8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29.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45.4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8.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4.9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58.8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3.6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44.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5.5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65.2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58.8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35.139999999999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6.1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1.6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72.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06999999999999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52.6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3.1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31.7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75.1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5.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54.0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1.7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3.3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7.0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23.5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6.1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35.1399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78.1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4.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08.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25.5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6.9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29000000000000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2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2.3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3.12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56.0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1.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.220000000000000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78.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29.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28.0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37.63000000000000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25.5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41.4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68.9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38.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3.48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5.9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4.6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35.5900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44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29.4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71.43000000000000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42.86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0.6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35.7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3.5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79.2099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3.3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256.4100000000000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571.4299999999999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227.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789.4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3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521.7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568.1799999999999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253.1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81.8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55.5599999999999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4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666.67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79.6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333.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333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11.1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78.5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2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3.0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58.8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5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78.5699999999999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78.65000000000000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140.19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6.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276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76.7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3.9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13.3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28.5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94.4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5.8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357.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37.0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2.04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49.0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33.3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1.6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282.0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121.3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128.2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333.3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1818.1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266.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289.470000000000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1578.9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192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262.1000000000000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33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289.4700000000000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197.3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229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460.5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216.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151.5200000000000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222.2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65.5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416.6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79.8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345.6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220.9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71.430000000000007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432.4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666.6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409.3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459.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194.4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233.3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298.08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184.4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291.6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388.8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2076.9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282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8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4166.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43.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1.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2.6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3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6.6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45.4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6.3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1.43000000000000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11.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5.4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90.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2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69.2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95.2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74.6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71.7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65.7900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0.2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14.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7.1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6.2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45.8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2.6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37.2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53.57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39.4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135.4199999999999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1470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18.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68.4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538.4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3333.3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208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28.5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1.2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38.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43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1.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28.09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48.7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3.3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19.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5.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3.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34.6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4.7000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47.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1.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46.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333.3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73.1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505.0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921.0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298.2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119.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1846.1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3333.3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5571.4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777.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95.2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39.4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9.619999999999999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90.9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28.8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14.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4.5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67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38.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65.6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54.5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64.9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51.7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20.6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31.5800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04.1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20.9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51.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63.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4.04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22.3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147.06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07.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4.7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23.5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3.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25.5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59.9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51.3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102.04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120.4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144.830000000000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164.3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45.4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5.1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23.5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121.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.1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32.6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92.6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69.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48.5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66.0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49.3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98.0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10.6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7.1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103.5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10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96.5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49.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63.2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8.46000000000000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60.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28.8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4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25.7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2142.8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196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333.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4428.5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33.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36.3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29.4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141.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57.0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165.0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72.9899999999999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38.3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125.6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17.2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51.4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27.3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35.0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1.129999999999999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44.4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20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58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4.4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22.4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12.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52.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07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283.2900000000000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38.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109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55.0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185.5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37.9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26.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52.4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98.4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47.08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158.229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153.5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124.2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35.38000000000000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23.3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39.2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329.82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11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79.1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71.43000000000000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7.1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83.3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8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46.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1.22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61.9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67.3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58.8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33.0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92.4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3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56.3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59.4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90.2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22.5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6.2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18.32999999999999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42.8600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492.6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8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45.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25.7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30.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28.9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190.1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81.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71.9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04.2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212.7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1.2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21.4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265.95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416.6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16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63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39.47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72.29000000000000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4.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0.3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73.1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0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5.2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48.6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2.8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47.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22.2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45.4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26.3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67.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1.6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20.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4.4799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3.7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6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1.28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5.4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4.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41.6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1.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34.29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58.8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0.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5.9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26666.6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2222.21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118.6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166.6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1010.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333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27.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93.6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83.3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535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45454.5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147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168.5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7090.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674.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1315.79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964.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0.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77.59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56.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6.2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52.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18.42000000000000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85.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46.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3.4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26.9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70.4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79000000000000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29.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47.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4.09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37.7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8.4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6.4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37.59000000000000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8.029999999999999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1.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.6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10.6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13.64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35.38000000000000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3.7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16.7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11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59.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.9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61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35.8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7.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3.9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5.5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0.5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27.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2.3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1.6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33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55.5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20.8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48.7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16.6700000000000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1.4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6.6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26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2.6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0.7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4.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16.67000000000000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33.78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7.44000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56.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43.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6.9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14.8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17.0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.2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5.05999999999999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6.3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3.5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88.4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4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18.309999999999999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50.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58.6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52.0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6.1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3.9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17.239999999999998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2.0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8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48.6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4.6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19.44000000000000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3.7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17.7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36.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95.2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2.54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14.5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14.7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0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4.849999999999999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4.7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18.2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13.4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7.7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49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4.33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2.7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4.9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15.0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.0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17.0100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25.2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8.2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1.1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41.0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19.6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20.4200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27.27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1.6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37.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42.4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1.7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58.1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3.48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1.4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44.6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35.2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48.2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4.1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21.4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4.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23.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27.0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2.6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7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47.9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6.1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1.43000000000000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6.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15.1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86.5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37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31.8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39.0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1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0.6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38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56.1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164.9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122.9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42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10.4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18.6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4.7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28.2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1.0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6.38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59.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3.1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9.2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67.04000000000000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1.9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22.6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99.2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25.9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3571.4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916.6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12335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3333.3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9285.709999999999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3111.1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203.1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666.67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41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83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1153.84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468.6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2777.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68.8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64.5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64.3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49.1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43.4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45.0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7.4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4.4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83.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7.0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53.7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44.7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69.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22.3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5.4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6.3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87.2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6.0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26.6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46.5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14.5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3.2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4.4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5.5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7.7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29.4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72.1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0.8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58.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18.2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01.27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2.1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57.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38.8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48.78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6.1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46.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2.2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77.2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35.7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71.430000000000007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23.5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0.6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1571.4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392.8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416.6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45.4500000000000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94.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34.6199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4.4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21.2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6.3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49.3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78.9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3.7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66.6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55.1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42.8600000000000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56.4100000000000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90.9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97.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4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2.59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5.5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3.8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19.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7.7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32.7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53.8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1.0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2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2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3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5.6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66.6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44.7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57.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1.9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69.4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2.860000000000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3333.3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16666.66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54.5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8333.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789.4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1296.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214.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666.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3.3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24.5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2.3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56.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28.57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20.10000000000000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26.3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51.7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39.45000000000000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34.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67.8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27.7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05.04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3.1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194.8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18.8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51.9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32.2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0.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2.2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2.3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.8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3.3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39.950000000000003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24.6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69.93000000000000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25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25.1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19.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4.7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6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3.48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666.2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1923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869.5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934.5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833.3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66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16470.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9090.9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728.57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16666.66999999999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348.8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986.8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508.4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3.3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57.1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68.2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76.09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48.54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83.3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35.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72.73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648.1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297.6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212.7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606.0599999999999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204.6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862.0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233.3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722.2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13333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3571.4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677.9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666.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1578.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442.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73.91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38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888.8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2714.2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33.0800000000000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20.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19.0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2.3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55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38.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5.6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81.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21.7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53.4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76.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1.62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86.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44.5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2.7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27.0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68.18000000000000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2.4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353.98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47.5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14.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38.27000000000000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26.0899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39.5900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10.8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82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20.1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0.0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.2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37.9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65.79000000000000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33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5.7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7.6499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138.8899999999999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727.2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163.2700000000000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157.8899999999999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42.86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03.02999999999997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33.3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13133.3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3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05.8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06.0599999999999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307.6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583.3300000000000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4.6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55.5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6.3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55.5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5.2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3.7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26.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1.430000000000007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3.3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36.9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16.67000000000000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38.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5.1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5.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38.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32.2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38.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70.9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43.48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2.2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39.4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53.7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2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19.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3.8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5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0.2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29.1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3.4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17.8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17.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18.1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98.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48.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7.1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43.3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58.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05.2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86.9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7.9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2.8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57.69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26.3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77.1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38.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10.7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0.90999999999999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37.0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12.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8.94000000000000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192.3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11666.6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615.3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83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71.43000000000000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2533.3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444.44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83.3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42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8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555.5599999999999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769.2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1666.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6666.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413.7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214.2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66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323.5299999999999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785.7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205.8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57.1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128.5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555.3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333.3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64.29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222.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192.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33.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0.0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26.1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85.7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1.29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1.5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6.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67.56999999999999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89.7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29.4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27.2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75.76000000000000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990.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1923.0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55555.5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862.0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133333.32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10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46.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2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5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38.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78.1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70.4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4.4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5.93000000000000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4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17.6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151.5200000000000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7.4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46.88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08.7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41.24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4.7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05.9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4.6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90.0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2.8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94.3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54.9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1.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6.8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4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5.0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0.2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89.29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86.96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5.4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41.2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67.3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6.4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44.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89.8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2.4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5.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195.3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72.7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93.4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44.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36.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38.3600000000000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2.4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66.3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3.3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43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1.2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27.4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17.2399999999999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50.5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86.2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2.6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30.4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79.3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1.430000000000007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75.98999999999999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15.6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0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84.7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1.43000000000000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87.3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40.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17.1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76.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136.2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06.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69.4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3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1363.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36666.6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149.2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130.4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041.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3333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142.860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102.56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83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9395.04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285714.2899999999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66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2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6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21666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555.5599999999999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555.5599999999999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4761.899999999999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235.29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142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238.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1804.6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923.0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08.3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177.7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188.5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1379.3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232.4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263.1600000000000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1222.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2952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359.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1470.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28.2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341.6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83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2.7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8333.3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916.6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3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166.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93.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31.5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6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2.9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2.84000000000000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12.4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56.9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16.5599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1.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7.5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72.45999999999999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28.8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78.9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7.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63.4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180.5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5.2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35.7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37.63000000000000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54.5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40.98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97.5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28.1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59.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68.9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5.13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0.4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83.3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4.54999999999999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49.0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19.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67.739999999999995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26.67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3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36.7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93.4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5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61.4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22.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2894.7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08.3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89.7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94.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666.67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152.7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42.0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71.43000000000000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42.5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6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4.3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43.2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5.2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0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4.2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5.4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29.7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1.8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38.889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1.2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7.1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89.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99.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0.2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35.7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38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81.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7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2.8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1.8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0.110000000000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5.4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6.3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2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0.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54.6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2.6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1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77.7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1.8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3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7.3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3.9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69.8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16.67000000000000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56.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48.7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3.3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37.1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68.48999999999999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349999999999994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1.0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36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1.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42.8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36.8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2.0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47.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4.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29.4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68.9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190.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3.5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92.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06.3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0.800000000000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1.7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2.9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3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27.7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35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6.7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49.4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5.9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31.9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38.8899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47.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34.09000000000000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42.8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1.4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5.7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27.7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61.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1.2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55.5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0.98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68.9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13.7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4.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58.3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5.79000000000000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3.3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3.4799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0.4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26.6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0.3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2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38.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1.7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76.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1.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84.1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3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73.5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3.9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0.2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78.9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6.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30.4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38.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83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90.9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6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71.43000000000000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68.6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2.59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1.43000000000000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11.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4.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16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5.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5.24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1.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73.9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73.5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298.0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1.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33.3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27.7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3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2.5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57.6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22.2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7.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67.3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0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3.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6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2.6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07.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3.3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0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58.3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48.7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85.7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3.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61.2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8.18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27.7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4.0900000000000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0.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13.1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3.5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0.4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1.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6.0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7.6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3.9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0.9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166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0.5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09.8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29.8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27.7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3.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2.3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35.7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68.18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33.3300000000000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1.43000000000000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59.7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0.5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2.0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6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78.9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88.459999999999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3.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39.2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27.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47.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3.8000000000000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59.5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2.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35.13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3.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78.5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66.6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0.9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8.1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1.43000000000000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46.6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2.8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0.63000000000000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27.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4.9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36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36.2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3.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26.3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4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14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87.7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3.7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5.5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57.3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3.8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588.2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44.4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27.78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16.67000000000000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6.9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2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17.64999999999999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46.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5.09000000000000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26.79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15.38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25.1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56.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53.5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0.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03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69.44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37.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08.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69.4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38.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1.6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39.2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57.1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3.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7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29.0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65.79000000000000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4.09999999999999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3.4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38.8899999999999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6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0.9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8.9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63.6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5.2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45.4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1.43000000000000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26.9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5.1399999999999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1.43000000000000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7.0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69.7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4.5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27.7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38.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35.5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24.5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3.4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8.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24.1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24.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46.1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4.70999999999999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1.7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7.8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04.1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3.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39.0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2.8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94.34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15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1.6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3.2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6.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0.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8.8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2.6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4.3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2.6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1.9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76.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8.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28.8899999999999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8.0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2.2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3.3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20.4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26.7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47.8300000000000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38.88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17.8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64.5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4899999999999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38.8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57.1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69.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44.4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1.9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3.3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5.76000000000000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37.0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2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26.3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3.4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16.67000000000000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46.88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93.3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32.2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49.0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87.7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2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4.7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55.5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4.5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5.7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58.8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3.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2.8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73.5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76.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8.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3.3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289.8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161.2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4166.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2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3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416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47.9500000000000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5.5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17.64999999999999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39.4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63.2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08.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0.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83.3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2.1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44.29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1.7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5.7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58.8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18.32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2.6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5.09000000000000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16.67000000000000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0.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4.5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66.6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88.2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55.5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44.7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3.0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32.6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39.68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8.3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76.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48.3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48.39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45.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58.8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23.7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58.3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25.6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66.6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36.7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27.7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42.8600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1.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0.7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15.3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43.4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17.9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28.5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48.1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3.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72.1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5.2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3.09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29.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33.3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07.6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10.8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3.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2.8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1.4300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8.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18.4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0.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45.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458.3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214.2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142.860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6.1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1.430000000000007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4.2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90.9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3.3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66.6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92.5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19.6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4.70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7.6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45.4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4.9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4.6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65.4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4.1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35.7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68.9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26.3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51.5200000000000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87.7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2.8600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85.1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33.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66.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0.4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83.3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86.5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4.06999999999999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66.6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84.5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291.67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62.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555.5599999999999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166.6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2.6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57.6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13.1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81.8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7.7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44.1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0.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38.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6.0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65.7900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0.9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5.7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2.0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3.0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33.3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5.5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3.3300000000000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2.6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57.1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17.6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0.3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94.1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217.3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263.1600000000000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3333.3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166.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302.3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1071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104.1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461.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1666.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172.3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874.0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84.7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1785.7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441.1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74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74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74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374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74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74"/>
    <n v="142.860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74"/>
    <n v="888.8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74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74"/>
    <n v="1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74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74"/>
    <n v="595.2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74"/>
    <n v="1363.6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74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74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374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74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74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74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74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74"/>
    <n v="96.7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74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74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74"/>
    <n v="214.29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74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74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74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74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74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74"/>
    <n v="222.2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74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74"/>
    <n v="1428.5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74"/>
    <n v="92.5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74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374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74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74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74"/>
    <n v="1666.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74"/>
    <n v="833.3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74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74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74"/>
    <n v="676.4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74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74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374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74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74"/>
    <n v="714.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74"/>
    <n v="1428.5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374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74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74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74"/>
    <n v="583.3300000000000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74"/>
    <n v="416.6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74"/>
    <n v="130.4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74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74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4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74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74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7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74"/>
    <n v="384.62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74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74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74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74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374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374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74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374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7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74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37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74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74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7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74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74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74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74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74"/>
    <n v="466.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374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74"/>
    <n v="666.6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74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74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74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74"/>
    <n v="454.5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74"/>
    <n v="470.8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74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74"/>
    <n v="2333.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74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4"/>
    <n v="135.1399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74"/>
    <n v="90.9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74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74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74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74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74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74"/>
    <n v="357.1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74"/>
    <n v="4285.7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74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74"/>
    <n v="242.17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74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74"/>
    <n v="105.2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74"/>
    <n v="384.6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74"/>
    <n v="30.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74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74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74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74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74"/>
    <n v="1111.109999999999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74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74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74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74"/>
    <n v="176.4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74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74"/>
    <n v="104.1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74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374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374"/>
    <n v="8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374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374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374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374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374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374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374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374"/>
    <n v="643.330000000000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374"/>
    <n v="189.4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374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374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374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374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374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374"/>
    <n v="71.43000000000000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374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374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374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74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374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374"/>
    <n v="91.3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374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374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374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374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374"/>
    <n v="428.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374"/>
    <n v="181.8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374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374"/>
    <n v="41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374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374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374"/>
    <n v="254.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374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374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374"/>
    <n v="352.9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374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374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374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374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374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374"/>
    <n v="3333.3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374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374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37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374"/>
    <n v="466.6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374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374"/>
    <n v="186.8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37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37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374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374"/>
    <n v="230.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374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374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374"/>
    <n v="238.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374"/>
    <n v="166.6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374"/>
    <n v="583.33000000000004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374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374"/>
    <n v="1428.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374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374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374"/>
    <n v="6666.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374"/>
    <n v="1055.5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374"/>
    <n v="333.3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374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374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374"/>
    <n v="294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374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374"/>
    <n v="96.1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374"/>
    <n v="166.6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374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374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374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374"/>
    <n v="130.94999999999999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374"/>
    <n v="153.8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374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374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374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374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374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374"/>
    <n v="185.3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374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374"/>
    <n v="583.33000000000004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374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374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374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374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374"/>
    <n v="666.6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374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374"/>
    <n v="333.3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374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37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7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374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374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374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374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374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374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374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374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374"/>
    <n v="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374"/>
    <n v="1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374"/>
    <n v="214.2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374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4"/>
    <n v="151.5200000000000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374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374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37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374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374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37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374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46.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30.0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.29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54.9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85.09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3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7.8899999999999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67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2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7.8899999999999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66.67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36.28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68.6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6.3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0.4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4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6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87.7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38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83.17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43.7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86.9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0.98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42.8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65.79000000000000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33.3300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25.6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5.4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19.6600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2.0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3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35.7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36.3600000000000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86.96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37.8800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15.2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82.84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38.02000000000000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1.9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86.6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1.43000000000000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2.6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92.4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92.3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5.6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.3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5.98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17.3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3.3300000000000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0599999999999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1.67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217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62.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1.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5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22.8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76.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0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6.6700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6.1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29.4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56.2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3.66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7.23999999999999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74.4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2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15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.4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.7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55.3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6.7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38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57.1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52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58.3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07.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2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.2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16.28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66.67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0.8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16.6700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44.1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3.33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38.4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6.5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6.6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5.1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08.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31.9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1.2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5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66.040000000000006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1.73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09999999999999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5.71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0.45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1.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6.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28.2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87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70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3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916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83.3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923.0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6666.66999999999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87.6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586.2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28.5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3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202.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0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6666.67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5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66.6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940.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500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9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50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50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3375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2333.3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497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00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7142.8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2666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500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769.2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.29000000000000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92.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855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1041.6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7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4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12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6.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33333.3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833.3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84.2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12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166.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33.3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92.86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312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232.0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470.59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076.9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363.6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416.67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63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50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25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44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95.2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631.5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657.8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6666.669999999998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4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75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71.4299999999999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0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1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09.49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96.8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64.3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6.2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1.6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22.4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0.650000000000006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2.19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2.5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68.6500000000000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45.4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6.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4.2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76.43000000000000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2.5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47.27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2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43.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79.6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13.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0.9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.23999999999999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5.9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86.2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27.7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59.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45.0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62.6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37.70000000000000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4.5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46.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2.3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.4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0.2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64.5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68.34999999999999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65.06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55.7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35.0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69.6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1.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89.1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2.6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4.8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11.1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51.7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1.8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4.6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6.7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39.0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2.1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98.47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75.1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93.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0.8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1.7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40.98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3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51.7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2.5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6.5900000000000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45.9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39.68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2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38.1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59.4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75.6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7.7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3.33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54.7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76.5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8.3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98.4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94.9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4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7.6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98.04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26.5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3.86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34.4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3.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3.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67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30.32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17.6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0.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59.8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2.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1.3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80.18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50.3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4.9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6.2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0.7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6.77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63.5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67.4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17.0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3.64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2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7.2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7.5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81.01000000000000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53.1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05.54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.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7.4300000000000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13.1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5.27000000000000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34.9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95.3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0.6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12.1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7.31999999999999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49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87.2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0.1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7.9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98.87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12.38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3.2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1.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0.7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3.5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4.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78.6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38.9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581.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41.2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3.33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4.2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34.4799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1.0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90.2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36.1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00.6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81.6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99.6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0.8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2.2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05.49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1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67.62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70.4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45.03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3.6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89.8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42.44999999999999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4.35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76.5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4.3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11.94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10.5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61.2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684.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46.5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1.43000000000000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29.1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1.2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0.9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57.88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3.33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42.8600000000000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4.4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4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4.84999999999999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8.94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6.67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1.9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5.38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09.59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10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250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33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538.46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6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25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25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923.0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20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5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6666.67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818.1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0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3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656.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6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4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14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47437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2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3250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962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20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39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4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500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1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64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20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512.8200000000000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23.52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6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142.86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33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774.19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272.7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285.70999999999998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1428.5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2.04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7272.7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03.64999999999998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50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2499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6666.6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6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493.3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2959.4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69.2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6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722.2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49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857.1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0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6666.66999999999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400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735.2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50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285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50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71.4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47.0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89.2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59.5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6.9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65.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29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38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66.6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17.4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7.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6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12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3.9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84.6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33.9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83.3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5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4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250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1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25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470.5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3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0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312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25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2678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4166.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175.9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8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75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40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33333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750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75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8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5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850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25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9876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79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5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7857.14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24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3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9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5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4285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45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7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555.5599999999999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50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7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.43000000000000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25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25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375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.1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250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666.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153.849999999999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30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78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495.8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6.67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250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333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66.67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6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0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66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199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555.5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50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0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3333.3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3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26.98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9.199999999999999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64.4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4.4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8.4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9.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17.6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296.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30.49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1.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8.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67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1.85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9.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7.4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51.5200000000000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4.6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2.860000000000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2777.7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11.109999999999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975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28571.4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13.7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8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500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5.7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60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7142.8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290.3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20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232.5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333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2500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30.7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4166.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520.8300000000000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705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606.3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581.4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25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25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1666.67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2370.3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0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6666.66999999999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55.5599999999999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595.2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588.2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5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99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337.84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1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8571.4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750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43.8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3448.2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46.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483.8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1095.24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405.4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2142.8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375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2000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49.1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08.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750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295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121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5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535.7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291.67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37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5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3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5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46.3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68.9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63.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48.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2.8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1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23.49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57.6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33.3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75.4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.4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.0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4.79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49.1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05.2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3.3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46.3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6.590000000000003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43.17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57.8899999999999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38.3000000000000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0.8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0.650000000000006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3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0.7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4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0.9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5.3199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48.3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47.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4.6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0.8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6.7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1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89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1.5800000000000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0.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833.3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29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59.0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1666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76.9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38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5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879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55.56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20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22.8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0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5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50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.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3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42.8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7.23999999999999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13.6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7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9.4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21.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64.09999999999999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58.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6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5.9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0.9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76.09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2.2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0.22999999999999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57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26.7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39.2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5.5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2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0.18000000000000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6.9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5.5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.33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8.1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5.63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35.7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.0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4.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65.2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8.42000000000000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8.5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52.63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43.48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24.2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29.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2.2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.2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.2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56.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4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6.34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73.33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8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0.3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32.7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52.0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52.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1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4.09999999999999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3.6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8.8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28.2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3.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34.78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30.08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8.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6.4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55.7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0.8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8.9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5.79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0.8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2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125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82.2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110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45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4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933.3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5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4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7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142.86000000000001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70.040000000000006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8.9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250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7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47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7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0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208.3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.43000000000000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25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81.2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75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52.9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377.3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142.85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.11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125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93.7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50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0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25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16666.669999999998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083.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2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1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75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25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72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5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9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2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7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9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1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17.8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8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85.70999999999998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16.6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1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7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175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70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37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642.86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612.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68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20.83000000000004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6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00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857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208.3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413.22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25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30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205.4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3225.8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2941.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714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457.4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292.39999999999998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296.0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863.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67.569999999999993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3888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793.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1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4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246.9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727.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357.1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0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44.4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5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6666.66999999999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4166.6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8333.3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2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405.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64.5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322.5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222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5833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582.2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3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304.349999999999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869.5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219.5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312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25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714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5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357.14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18181.8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1111.1099999999999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8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6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62.01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375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149116.67000000001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45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333.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63.1600000000000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242.2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50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94.7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935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495.0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28812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2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6.4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77.7799999999999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6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5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2631.5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704.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2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12.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1.6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6.2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27.0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5.2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27.8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5.3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7.58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39.2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0.9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2.5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1.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56.2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49.1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0.1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0.5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1.33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7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24.5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6.6700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65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42.47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5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25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2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37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9.7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731.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6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013.51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75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104.7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5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875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75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8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3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6.9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149.69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2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1444.4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204.0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7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333.33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50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333.3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90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306.1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306.1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12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0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285.70999999999998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666.67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319.1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413.7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4285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136.3599999999999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50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4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6666.66999999999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333.3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0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621.6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45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190.4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3333.3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4545.4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25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282.05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0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20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0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50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2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0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6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2857.14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521.7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16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769.2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3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250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698.3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641.0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87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8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56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5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50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250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16.67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066.6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8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666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31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33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250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15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3000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40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75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6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3333.3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125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25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789.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222.219999999999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75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750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2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588.24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6666.669999999998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58.6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2.6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0.9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2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23.5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04.65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1.81999999999999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6.9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7.51000000000000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8.8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8.3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47.7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0.9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5.3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6.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4.0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92.2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1.3899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28.0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09.6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28.1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18.4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33.3300000000000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.4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94.1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0.1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0.1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8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9.1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63.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4.8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01.1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64.6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07.1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1.36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8.99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03.6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833.3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10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125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08.33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75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5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66.67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255.67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3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47.0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91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315.7900000000000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4.4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17.6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4.52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7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42.3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1.73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59.06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1.0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4.8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0.0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47.5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7.5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83.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31.2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7.9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6.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44.5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4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61.9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6.5900000000000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9.1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53.0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38.3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65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1.2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9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1.9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4.0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53.5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38.56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4.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6.3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34.2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66.2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15.3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94.5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54.7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45.4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4.5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1.75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56999999999999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28.8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0.70000000000000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71.4300000000000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2.6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0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36.96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84.0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0.6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.3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8.9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2.409999999999997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384.6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48.8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08.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111.109999999999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63.1600000000000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28.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833.3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5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46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327.8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6363.6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403.2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7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0526.3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96.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644.4400000000000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33333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66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87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40.91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5.55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5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9090.9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170.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500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5555.5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7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7352.9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481.8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562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46.4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357.14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200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351.3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543.4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4.80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0.7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2.86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32.8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0.65000000000000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25.96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9.0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4.09999999999999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6.67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44.0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23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8.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0.66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9.0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0.7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1.2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34.74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8.5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2.7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291.6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5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51.0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55.5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57.4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79.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99.9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92.3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22.7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36.70000000000000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2.0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1.9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5.0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66.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68.489999999999995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4.0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3.6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55.56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59.7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8.57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51.28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44.6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4.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47.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4.0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2.3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4.1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2.6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2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3.29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67.69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48.9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0.2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10.4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2.1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0.6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29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1470.5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4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50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66.6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6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0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538.46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5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2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0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3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6.67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25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3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535.7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2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333.33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361.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20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50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36.36000000000001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454.1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3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0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66666.67000000001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0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947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142.8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1666.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1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6.67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2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1.3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11.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4.5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66.6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2.4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37.8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8.5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3.29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74.4000000000000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1.9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9.4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4.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.55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81.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.470000000000000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22.5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78.7399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833.3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3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2233.3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66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25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152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2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54.5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5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2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186.6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8.7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6.8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2.8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4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6.3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4.88000000000000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.3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87.6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89.2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67.959999999999994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0.4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37.2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42.0500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540.54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46.5500000000000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24.39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63.56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2.07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07.78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59.5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96.2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76.76000000000000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07.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8.5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82.1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8.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4.7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40.049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32.1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7.01000000000000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60.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20.32999999999999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36.3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6.3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53.5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2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70.4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53.06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9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225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3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90.91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7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07.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26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2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2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1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6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0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30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4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508.4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653.8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136.359999999999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15.3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30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.3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3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666.6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285.7099999999999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0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474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666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0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33.3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2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7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30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52.1699999999999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7333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285.71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1083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8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555.5599999999999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4.6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88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6.360000000000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6.96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48.7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1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7.8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29.6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45.4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8.4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4.9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58.8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3.6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44.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5.5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65.22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8.8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35.1399999999999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6.1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1.6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2.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06999999999999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.63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4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3.1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31.7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5.19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5.1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54.0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1.7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3.33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.04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23.5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6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35.1399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78.13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4.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08.7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25.5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6.9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2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29000000000000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2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2.3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31.2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2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3.12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56.07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1.1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.220000000000000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78.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29.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.2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8.0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7.630000000000003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5.5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41.4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68.9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38.4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3.48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5.97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4.6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35.5900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44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29.4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1.430000000000007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42.86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0.6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5.7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3.5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9.2099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3.3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50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256.4100000000000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571.4299999999999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27.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789.4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7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521.7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568.1799999999999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276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53.1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252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65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0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81.82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5.5599999999999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37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50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3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4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25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666.67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79.6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75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333.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5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288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33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5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11.1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406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30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78.57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45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30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2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5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3.0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58.8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5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78.5699999999999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8.650000000000006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40.19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6.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276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76.7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3.9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3.3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8.57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94.4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5.8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57.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37.04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2.04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49.0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.33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1.6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282.0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21.3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28.2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333.3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818.18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66.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16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289.470000000000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578.9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92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262.1000000000000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2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8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33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289.4700000000000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97.37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29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460.53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16.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51.5200000000000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22.2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65.5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416.67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3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220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75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79.8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5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0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345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220.9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71.430000000000007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432.4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666.6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09.3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459.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194.4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33.3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298.08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84.4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5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91.6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88.89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2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076.9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282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8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166.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8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325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43.8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1.2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2.6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33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6.6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5.4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6.3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.43000000000000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7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1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11.1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.4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90.9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2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69.23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95.24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74.6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71.77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65.7900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2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0.2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14.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7.14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6.2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45.8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2.6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37.2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53.57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39.4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1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25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35.4199999999999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55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25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0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470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18.1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68.4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538.4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40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3333.3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5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208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28.57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3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1.2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38.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43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1.38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8.09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48.78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3.3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9.2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5.56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3.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34.6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4.7000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47.6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1.4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46.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396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333.3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73.1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62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505.0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7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625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921.0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298.2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425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19.0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1846.1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3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12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3333.3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5571.4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777.7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95.2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39.4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1.2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9.619999999999999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90.9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28.8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4.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4.5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67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.46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65.63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54.5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64.9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51.7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20.6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31.5800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04.1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20.9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51.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3.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4.04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22.3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47.06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07.1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4.78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23.56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3.0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5.5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9.9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51.3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02.04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20.4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44.8300000000000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64.3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5.4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5.1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23.5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121.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.1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32.68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92.6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69.6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48.5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66.0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9.3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98.0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0.6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7.1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103.5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10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96.5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49.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63.24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8.460000000000000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60.9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28.8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4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25.7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6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2062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2142.86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4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2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96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6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75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333.3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4428.57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3.6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36.36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.4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141.2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57.0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165.02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72.9899999999999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38.3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125.6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7.2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1.49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7.3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5.0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.129999999999999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44.4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20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58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4.44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22.4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2.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52.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07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83.29000000000002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38.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109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55.07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85.5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7.9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6.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52.4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98.4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47.08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58.2299999999999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53.5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124.2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35.38000000000000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23.3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39.22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329.82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11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79.17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71.43000000000000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7.18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83.33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8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46.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1.22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61.9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67.3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58.8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33.06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92.4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3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56.3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9.4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90.2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2.5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6.24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8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8.329999999999998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42.8600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492.6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8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45.0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25.7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30.7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49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28.9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90.1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81.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71.9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04.2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212.77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.2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21.4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65.95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16.6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6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63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39.47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72.29000000000000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4.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0.3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73.1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0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5.2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48.6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2.8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7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47.6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22.2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45.4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.3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67.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1.6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.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4.4799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3.7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6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1.28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5.4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4.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41.6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1.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34.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58.8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0.9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5.94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5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6666.6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2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222.21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18.6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50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105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010.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33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0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7.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00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93.6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83.3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535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45454.5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87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47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68.5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50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7090.9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25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75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750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3156.2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2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10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674.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315.79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964.6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8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0.7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77.59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6.8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6.2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8.7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52.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8.42000000000000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85.1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6.6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3.4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.9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70.4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79000000000000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9.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7.6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4.09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7.74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8.4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6.45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37.59000000000000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8.029999999999999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1.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.6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0.6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3.64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35.38000000000000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3.7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6.7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1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59.8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.9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61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35.8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7.6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3.9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5.5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0.5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78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2.3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1.67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3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55.5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0.8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48.7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6.67000000000000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1.4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6.6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26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2.6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0.7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4.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16.670000000000002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33.78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7.44000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56.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43.1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.9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4.8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7.0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.2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.05999999999999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6.39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3.57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88.44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4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18.309999999999999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50.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58.6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52.0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6.1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3.9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7.239999999999998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.0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8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8.6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4.6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9.44000000000000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3.7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7.7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36.1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95.2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.54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4.5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9.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4.79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0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4.849999999999999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.76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8.2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2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3.4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7.7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49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4.33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.7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4.9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5.0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.06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7.01000000000000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5.2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.2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1.19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41.0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9.6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31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0.4200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.27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62.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2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1.6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37.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1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2.4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1.7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58.14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3.48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1.4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44.6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35.2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48.28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4.1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21.4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4.2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23.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7.0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2.6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7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47.95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6.19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1.43000000000000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6.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5.1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86.5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7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1.8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2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39.06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18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0.6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38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56.1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64.9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67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22.9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50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10.4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8.6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0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4.7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8.2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1.0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.38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9.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3.1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9.2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67.040000000000006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1.9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2.6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99.2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40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270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350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4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25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0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21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25.93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3571.4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2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6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916.67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850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22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75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50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2335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50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333.3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9285.709999999999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00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62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6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00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50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3111.1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1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5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203.13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666.67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7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41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83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0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1153.84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0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20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0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468.6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6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5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60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2777.7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5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500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35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5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50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500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70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25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5850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1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2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68.8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64.5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64.3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49.1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3.48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5.0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7.4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4.44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.3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7.06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53.76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44.7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69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8.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22.3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5.48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2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6.3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87.2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6.0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6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46.5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4.5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3.2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4.4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5.5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7.7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.4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2.1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0.86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8.1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8.2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01.27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8.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2.1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57.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8.8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8.78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1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6.1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6.6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1.2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2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77.2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46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35.7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71.430000000000007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3.5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0.69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571.4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220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2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392.8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250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300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16.67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5.4500000000000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75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94.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34.6199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4.4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21.2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6.3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9.3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78.9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3.7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66.67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55.1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2.86000000000001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56.4100000000000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90.9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97.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4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2.59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5.5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3.85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9.2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7.7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32.79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53.8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1.04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2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2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3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5.6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66.6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2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44.78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57.1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1.9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9.4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2.860000000000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333.33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225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3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50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5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6666.66999999999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42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54.5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90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2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30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0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8333.3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75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75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30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8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789.4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1296.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.2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8.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666.6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3.3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4.5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2.3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56.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28.57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20.10000000000000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6.3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1.7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39.45000000000000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34.0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67.8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7.7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05.04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3.14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94.8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8.8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51.9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32.2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0.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2.2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2.3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.8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.33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39.950000000000003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24.6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69.930000000000007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25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25.1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7.20000000000000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2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9.2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4.7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3.48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666.2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923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869.5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934.5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833.3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66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2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16470.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9090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728.57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6666.669999999998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348.84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986.84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08.4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45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490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3.3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5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57.1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68.2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76.09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48.54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83.3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35.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72.73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648.1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97.6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12.7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606.0599999999999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04.68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862.0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33.3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722.2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4000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3333.33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0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4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30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50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75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0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3571.4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350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677.9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250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3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666.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3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50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578.9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442.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400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2499.7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73.91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8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888.8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2714.29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062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33.0800000000000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20.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9.0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2.3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55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8.4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5.6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81.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1.7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53.4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76.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1.62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86.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4.5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79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7.0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68.180000000000007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.4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53.98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47.5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4.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38.27000000000000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26.0899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39.5900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10.8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82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20.1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.0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.2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37.9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65.79000000000000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3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5.76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7.6499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200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138.8899999999999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727.27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63.2700000000000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157.8899999999999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25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42.86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03.02999999999997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75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33.33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125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325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3133.3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3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05.8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4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06.0599999999999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5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307.69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583.3300000000000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3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5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4.6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5.5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6.3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5.5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5.2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3.7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26.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1.430000000000007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3.3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36.99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6.670000000000002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38.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5.1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5.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8.4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.2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38.4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70.9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43.48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.2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39.47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3.7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2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19.0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3.8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5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0.2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9.1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3.4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8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7.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.1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98.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48.0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.1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43.3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58.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5.26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86.96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7.94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2.89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57.69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26.32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77.1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.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.7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0.90999999999999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37.0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12.9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8.94000000000000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55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92.3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1666.67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615.3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83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71.43000000000000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533.3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2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444.44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.33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42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50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8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5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5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4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5.5599999999999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769.2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3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666.6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6666.6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75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12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413.79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87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2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1125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8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0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214.2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66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0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23.52999999999997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5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2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25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4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62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785.7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7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50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25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205.8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57.1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25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9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3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28.5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555.3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250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33.3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64.29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22.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25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10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92.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.3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0.0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26.1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85.7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1.29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1.5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6.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7.56999999999999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89.7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.4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7.2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5.76000000000000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250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990.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923.08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55555.56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862.0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5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33333.32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0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39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500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6.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5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2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5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8.4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8.1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70.4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.47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5.93000000000000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4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17.6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51.5200000000000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.4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0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46.88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08.7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41.24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4.7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05.9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4.6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90.0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2.8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94.3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54.9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1.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6.8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4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5.0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0.24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89.29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86.96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5.4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67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1.2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7.3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6.4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44.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89.8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2.4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5.3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95.3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72.73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3.4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44.88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36.1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38.3600000000000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2.44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66.3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3.3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3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1.29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7.4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17.239999999999998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3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0.5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6.2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2.68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4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30.4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79.3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1.430000000000007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75.98999999999999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15.6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04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84.7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1.43000000000000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7.3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0.54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17.1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76.9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62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36.2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06.3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69.4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50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3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6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363.64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36666.67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49.2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30.4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041.6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2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3333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250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42.860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02.56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6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4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83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7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11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9395.04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285714.28999999998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20000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66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676.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2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0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21666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55.5599999999999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500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555.5599999999999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4761.899999999999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35.29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0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492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42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38.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804.6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4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923.08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.33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77.78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20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8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88.5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2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379.3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50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32.46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63.1600000000000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1222.2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952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7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25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0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5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99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59.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0000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470.59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28.2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25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25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41.67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30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3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1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2.7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5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8333.3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5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6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916.67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166.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93.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31.58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6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2.9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2.84000000000000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2.4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56.9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6.5599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1.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7.5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2.45999999999999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28.8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78.9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7.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63.4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80.5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5.2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35.7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7.63000000000000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54.5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40.98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97.56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8.1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59.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68.9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.13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0.4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83.3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4.54999999999999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49.0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9.2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67.739999999999995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26.67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3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6.76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93.4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5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61.4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.2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894.7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93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5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08.3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89.74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0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5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00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94.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500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0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20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666.67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52.7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42.04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5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71.430000000000007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2.5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66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4.3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3.2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5.2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07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4.24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5.4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29.7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1.8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38.889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1.28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7.1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89.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99.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0.2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5.7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38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81.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78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2.87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1.82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0.110000000000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5.44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6.3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2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0.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4.6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2.68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1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77.78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1.8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3.8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2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7.3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3.9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69.89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6.67000000000000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56.8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48.78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3.3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7.1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68.48999999999999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349999999999994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1.0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36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2.8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36.8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2.0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7.6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4.2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.4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68.9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90.4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4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3.5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92.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06.3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0.8000000000000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1.7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2.9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3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7.7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5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6.7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49.4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5.9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31.9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38.8899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47.6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4.09000000000000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2.86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6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5.7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7.7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61.4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1.2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5.5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0.98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68.9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3.7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4.9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8.3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62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.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5.79000000000000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3.3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3.4799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0.4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6.67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0.3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2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0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38.4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1.7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76.9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1.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84.1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3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73.5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3.9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0.2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78.9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6.9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0.4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.46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.3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90.9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6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71.43000000000000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68.6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2.59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1.43000000000000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.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4.5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16.6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5.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.24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1.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73.9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73.5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298.0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1.67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7.78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3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2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57.69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22.2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7.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67.3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0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3.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6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2.6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07.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3.3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09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58.33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8.78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85.7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3.3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61.2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8.18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8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4.0900000000000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0.3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.16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3.5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.4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1.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6.0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7.6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3.9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0.9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6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0.5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9.8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29.8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7.78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3.8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2.3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.7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68.18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33.3300000000000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1.430000000000007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59.7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0.5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2.0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6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78.9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88.459999999999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3.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39.2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27.78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47.6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3.8000000000000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9.5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2.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35.13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.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78.5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66.6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0.98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8.1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1.43000000000000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6.6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4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2.8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0.63000000000000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7.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3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4.9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8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6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36.2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3.8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.3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4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87.7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3.7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56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7.3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8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588.2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44.4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7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6.67000000000000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6.96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2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7.649999999999999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46.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5.09000000000000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26.79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15.38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5.1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56.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3.5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0.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03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69.44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37.0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5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08.5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69.4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8.4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1.6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39.29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57.1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3.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7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29.0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65.79000000000000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4.09999999999999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3.4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38.88999999999999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0.9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8.9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63.6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5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45.45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1.43000000000000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6.9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5.13999999999999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.43000000000000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.06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69.7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4.5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7.78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.46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35.56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62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24.5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3.4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8.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4.1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24.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46.1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7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4.70999999999999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1.7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7.8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04.1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3.8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39.0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2.8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94.34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5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1.67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3.24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6.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0.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8.8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2.6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4.3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2.6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1.9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6.9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6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8.4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28.8899999999999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8.0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2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3.3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.4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6.79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47.8300000000000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38.88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7.86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4.5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48999999999999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8.89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57.1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69.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44.4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1.9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3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5.76000000000000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37.0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26.3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3.4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6.67000000000000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46.88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7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93.3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32.2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.0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87.72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2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4.7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55.56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4.5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5.7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8.8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3.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2.8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3.5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76.9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8.4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3.3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30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289.8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61.2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4166.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2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65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250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3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3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6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25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47.9500000000000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3.7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5.5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7.649999999999999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39.4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63.2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08.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0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0.7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83.3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2.1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4.29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1.7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5.7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8.8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8.32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7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2.6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5.09000000000000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6.67000000000000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0.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4.5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66.67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88.24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55.5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44.78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3.0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2.6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39.68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8.33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6.9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48.3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.39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45.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8.8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3.7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58.3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5.6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6.67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36.76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2.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27.78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4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42.8600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1.1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0.7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15.38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.4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7.9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8.5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48.1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3.8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2.12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5.26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3.09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29.6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3.3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07.69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10.8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3.6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2.8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1.4300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8.3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8.4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0.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45.1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0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58.3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212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14.29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7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5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1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5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42.860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5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6.1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.430000000000007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4.29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90.9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3.3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66.67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2.5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9.64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4.70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7.6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45.45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4.9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4.6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65.4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4.1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35.7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8.9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.3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51.5200000000000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87.7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2.8600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85.1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33.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66.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0.4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.3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86.5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4.069999999999993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5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66.67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84.5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887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62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91.67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3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225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62.1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4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5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3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555.5599999999999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3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750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7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66.6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2.6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57.6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.16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81.82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7.7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4.1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0.5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5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38.4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6.09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65.7900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98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5.7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2.0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3.0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.3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5.5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3.3300000000000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6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2.6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57.1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17.6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2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3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94.1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17.3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63.1600000000000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9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333.3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8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166.6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302.3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071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104.1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5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00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5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25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25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461.54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666.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172.3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00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4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874.07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0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84.78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1785.7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8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441.1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00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142.860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888.8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187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1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595.24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1363.6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1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25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156.2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50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5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3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96.7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50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14.29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93.7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25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87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1500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2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222.2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5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8.5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92.5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1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35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2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1666.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833.3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2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676.47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37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5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714.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1428.5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2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583.3300000000000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16.67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130.4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8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65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0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250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7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384.62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2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12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150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312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4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2000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6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218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28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1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1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75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250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466.67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666.67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50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37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17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54.55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470.8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75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333.3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1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35.1399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90.9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13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150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5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0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357.1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4285.71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17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242.17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1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105.26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84.6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30.7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37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55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5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1111.1099999999999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2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176.4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104.1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50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8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8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312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15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300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20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25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643.330000000000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189.4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62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70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71.430000000000007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0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7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87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2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75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91.3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8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1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428.5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181.8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41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86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254.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675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4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352.94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35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6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1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4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25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3333.3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15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466.67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12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186.81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20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230.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25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238.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166.6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583.33000000000004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937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1428.5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2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6666.6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055.56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333.33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1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150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294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96.1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166.6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5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7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130.94999999999999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153.8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50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3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185.3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583.33000000000004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3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35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20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666.67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6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333.3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110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6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25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3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7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45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214.2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55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51.5200000000000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5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30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5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5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2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500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  <x v="130"/>
    <d v="2014-06-16T20:16:00"/>
    <x v="3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  <x v="133"/>
    <d v="2016-05-31T17:31:0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  <x v="182"/>
    <d v="2017-01-07T00:17:12"/>
    <x v="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  <x v="184"/>
    <d v="2014-09-01T03:59:0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  <x v="189"/>
    <d v="2016-09-03T16:34:37"/>
    <x v="2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  <x v="201"/>
    <d v="2015-02-08T19:38:49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  <x v="216"/>
    <d v="2015-04-22T22:00:37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  <x v="220"/>
    <d v="2015-08-20T20:06:0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  <x v="306"/>
    <d v="2013-03-20T19:05:33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  <x v="441"/>
    <d v="2013-11-02T19:03:16"/>
    <x v="4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  <x v="489"/>
    <d v="2012-01-05T11:33:00"/>
    <x v="6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  <x v="496"/>
    <d v="2014-02-10T22:21:14"/>
    <x v="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  <x v="588"/>
    <d v="2016-11-17T19:28:06"/>
    <x v="2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  <x v="637"/>
    <d v="2017-02-25T23:04:00"/>
    <x v="1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  <x v="658"/>
    <d v="2015-07-26T18:00:00"/>
    <x v="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  <x v="683"/>
    <d v="2016-10-31T21:36:04"/>
    <x v="2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  <x v="805"/>
    <d v="2011-07-16T23:00:00"/>
    <x v="6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  <x v="832"/>
    <d v="2012-01-21T08:13:00"/>
    <x v="6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  <x v="846"/>
    <d v="2014-03-10T14:00:00"/>
    <x v="3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  <x v="950"/>
    <d v="2016-01-17T18:01:01"/>
    <x v="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  <x v="1048"/>
    <d v="2016-09-25T01:16:29"/>
    <x v="2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  <x v="1058"/>
    <d v="2015-03-26T00:00:00"/>
    <x v="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  <x v="1061"/>
    <d v="2016-05-02T01:00:00"/>
    <x v="2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  <x v="1083"/>
    <d v="2014-08-02T15:49:43"/>
    <x v="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  <x v="1085"/>
    <d v="2016-03-14T15:06:15"/>
    <x v="2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  <x v="1127"/>
    <d v="2014-11-14T21:30:00"/>
    <x v="3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  <x v="1140"/>
    <d v="2015-08-06T11:05:21"/>
    <x v="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  <x v="1151"/>
    <d v="2015-09-07T02:27:43"/>
    <x v="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  <x v="1235"/>
    <d v="2013-12-15T03:14:59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  <x v="1302"/>
    <d v="2016-12-01T02:23:31"/>
    <x v="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  <x v="1377"/>
    <d v="2017-02-03T04:11:00"/>
    <x v="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  <x v="1392"/>
    <d v="2016-03-03T03:43:06"/>
    <x v="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  <x v="1455"/>
    <d v="2014-09-05T13:39:00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  <x v="1463"/>
    <d v="2013-04-07T20:52:18"/>
    <x v="4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  <x v="1472"/>
    <d v="2013-10-16T13:01:43"/>
    <x v="4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  <x v="1483"/>
    <d v="2016-07-22T04:37:55"/>
    <x v="2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  <x v="1568"/>
    <d v="2014-12-24T01:29:45"/>
    <x v="3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  <x v="1589"/>
    <d v="2015-10-09T23:38:06"/>
    <x v="0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  <x v="1610"/>
    <d v="2012-12-15T22:11:50"/>
    <x v="5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  <x v="1701"/>
    <d v="2015-01-15T15:56:45"/>
    <x v="3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  <x v="1717"/>
    <d v="2016-04-21T04:00:00"/>
    <x v="2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  <x v="1823"/>
    <d v="2012-10-24T16:26:16"/>
    <x v="5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  <x v="1926"/>
    <d v="2010-11-02T00:26:00"/>
    <x v="7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  <x v="1987"/>
    <d v="2015-03-01T15:21:16"/>
    <x v="0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  <x v="2098"/>
    <d v="2012-03-08T02:43:55"/>
    <x v="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  <x v="2146"/>
    <d v="2016-02-11T16:18:30"/>
    <x v="2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  <x v="2149"/>
    <d v="2010-07-31T00:00:00"/>
    <x v="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  <x v="2214"/>
    <d v="2014-02-06T19:00:48"/>
    <x v="3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  <x v="2417"/>
    <d v="2014-08-10T21:13:07"/>
    <x v="3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  <x v="2506"/>
    <d v="2015-10-03T21:00:00"/>
    <x v="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  <x v="2528"/>
    <d v="2015-08-20T11:00:00"/>
    <x v="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  <x v="8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  <x v="2654"/>
    <d v="2015-04-21T13:25:26"/>
    <x v="0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  <x v="2658"/>
    <d v="2016-07-30T21:13:14"/>
    <x v="2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  <x v="2679"/>
    <d v="2015-02-28T00:01:34"/>
    <x v="0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  <x v="2725"/>
    <d v="2017-03-01T17:52:15"/>
    <x v="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  <x v="2748"/>
    <d v="2016-09-02T17:03:22"/>
    <x v="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  <x v="2832"/>
    <d v="2014-11-23T22:00:00"/>
    <x v="3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  <x v="2863"/>
    <d v="2014-09-09T16:12:03"/>
    <x v="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  <x v="2892"/>
    <d v="2014-08-25T21:00:00"/>
    <x v="3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  <x v="2927"/>
    <d v="2014-07-15T05:00:00"/>
    <x v="3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  <x v="2936"/>
    <d v="2014-10-13T04:59:00"/>
    <x v="3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  <x v="2954"/>
    <d v="2017-03-16T13:00:03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  <x v="2967"/>
    <d v="2015-03-09T03:44:52"/>
    <x v="0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  <x v="2971"/>
    <d v="2014-08-31T15:47:58"/>
    <x v="3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  <x v="2988"/>
    <d v="2016-06-20T08:41:21"/>
    <x v="2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  <x v="2992"/>
    <d v="2016-10-09T18:25:10"/>
    <x v="2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  <x v="2995"/>
    <d v="2017-01-19T15:57:51"/>
    <x v="2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  <x v="3001"/>
    <d v="2016-07-13T21:29:42"/>
    <x v="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  <x v="3005"/>
    <d v="2014-10-06T16:11:45"/>
    <x v="3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  <x v="3006"/>
    <d v="2014-12-14T18:09:51"/>
    <x v="3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  <x v="3027"/>
    <d v="2015-03-20T15:54:11"/>
    <x v="0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  <x v="3034"/>
    <d v="2016-11-01T03:59:00"/>
    <x v="2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  <x v="3040"/>
    <d v="2015-06-26T23:00:00"/>
    <x v="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  <x v="3049"/>
    <d v="2015-06-14T00:20:55"/>
    <x v="0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  <x v="3059"/>
    <d v="2014-08-08T22:27:26"/>
    <x v="3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  <x v="3060"/>
    <d v="2015-09-28T06:35:34"/>
    <x v="0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  <x v="3063"/>
    <d v="2016-10-22T22:08:58"/>
    <x v="2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  <x v="3075"/>
    <d v="2016-08-19T02:27:20"/>
    <x v="2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  <x v="3102"/>
    <d v="2016-08-23T08:10:18"/>
    <x v="2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  <x v="3107"/>
    <d v="2015-05-11T19:32:31"/>
    <x v="0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  <x v="3117"/>
    <d v="2016-05-27T13:12:00"/>
    <x v="2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  <x v="3121"/>
    <d v="2014-09-26T16:18:55"/>
    <x v="3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  <x v="3124"/>
    <d v="2015-02-02T18:43:21"/>
    <x v="3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  <x v="3130"/>
    <d v="2017-04-14T04:59:00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  <x v="3131"/>
    <d v="2017-04-08T12:54:0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  <x v="3136"/>
    <d v="2017-03-31T22:59:00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  <x v="3147"/>
    <d v="2014-11-07T00:15:55"/>
    <x v="3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  <x v="3156"/>
    <d v="2012-06-01T22:52:24"/>
    <x v="5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  <x v="3157"/>
    <d v="2014-07-19T05:00:00"/>
    <x v="3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  <x v="3166"/>
    <d v="2014-11-26T07:59:00"/>
    <x v="3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  <x v="3168"/>
    <d v="2014-06-13T22:00:00"/>
    <x v="3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  <x v="3196"/>
    <d v="2015-08-01T14:00:00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  <x v="3211"/>
    <d v="2014-08-15T02:00:00"/>
    <x v="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  <x v="3216"/>
    <d v="2015-07-11T14:30:00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  <x v="3218"/>
    <d v="2014-12-31T00:00:00"/>
    <x v="3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  <x v="3219"/>
    <d v="2015-03-22T22:35:47"/>
    <x v="0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  <x v="3222"/>
    <d v="2015-10-24T21:29:00"/>
    <x v="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  <x v="3227"/>
    <d v="2017-01-17T21:10:36"/>
    <x v="2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  <x v="3236"/>
    <d v="2016-12-28T22:00:33"/>
    <x v="2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  <x v="3241"/>
    <d v="2014-10-14T06:59:00"/>
    <x v="3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  <x v="3247"/>
    <d v="2015-07-12T10:25:12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  <x v="3252"/>
    <d v="2016-09-07T11:20:40"/>
    <x v="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  <x v="3261"/>
    <d v="2015-07-16T17:24:36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  <x v="3262"/>
    <d v="2014-12-22T04:00:00"/>
    <x v="3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  <x v="3263"/>
    <d v="2015-10-30T21:00:00"/>
    <x v="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  <x v="3270"/>
    <d v="2015-07-12T12:47:45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  <x v="3284"/>
    <d v="2016-01-29T05:59:00"/>
    <x v="2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  <x v="3286"/>
    <d v="2016-08-15T20:09:42"/>
    <x v="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  <x v="3301"/>
    <d v="2016-08-01T06:59:00"/>
    <x v="2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  <x v="3308"/>
    <d v="2016-04-13T21:02:45"/>
    <x v="2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  <x v="3309"/>
    <d v="2016-10-16T15:36:18"/>
    <x v="2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  <x v="3317"/>
    <d v="2016-06-08T00:57:04"/>
    <x v="2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  <x v="3333"/>
    <d v="2015-06-15T16:14:40"/>
    <x v="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  <x v="3337"/>
    <d v="2014-10-10T21:00:00"/>
    <x v="3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  <x v="3353"/>
    <d v="2016-05-02T23:00:00"/>
    <x v="2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  <x v="3359"/>
    <d v="2017-02-25T01:22:14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  <x v="3369"/>
    <d v="2017-01-15T00:59:40"/>
    <x v="2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  <x v="3370"/>
    <d v="2016-12-17T08:00:00"/>
    <x v="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  <x v="3394"/>
    <d v="2014-07-27T14:17:25"/>
    <x v="3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  <x v="3396"/>
    <d v="2014-06-01T03:59:00"/>
    <x v="3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  <x v="3438"/>
    <d v="2015-05-02T21:00:00"/>
    <x v="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  <x v="3446"/>
    <d v="2015-02-05T12:20:00"/>
    <x v="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  <x v="3456"/>
    <d v="2014-08-01T06:59:00"/>
    <x v="3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  <x v="3466"/>
    <d v="2016-04-19T23:27:30"/>
    <x v="2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  <x v="3469"/>
    <d v="2016-04-28T15:24:05"/>
    <x v="2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  <x v="3530"/>
    <d v="2016-04-10T20:00:00"/>
    <x v="2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  <x v="3543"/>
    <d v="2015-06-25T18:07:39"/>
    <x v="0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  <x v="3563"/>
    <d v="2016-08-01T19:00:00"/>
    <x v="2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  <x v="3571"/>
    <d v="2014-10-30T20:36:53"/>
    <x v="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  <x v="3585"/>
    <d v="2014-12-21T17:11:30"/>
    <x v="3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  <x v="3594"/>
    <d v="2016-09-04T01:36:22"/>
    <x v="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  <x v="3599"/>
    <d v="2015-08-30T00:00:00"/>
    <x v="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  <x v="3606"/>
    <d v="2016-08-14T14:30:57"/>
    <x v="2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  <x v="3621"/>
    <d v="2016-09-30T21:00:00"/>
    <x v="2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  <x v="3622"/>
    <d v="2014-09-28T03:23:00"/>
    <x v="3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  <x v="3634"/>
    <d v="2017-01-14T03:59:00"/>
    <x v="2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  <x v="3637"/>
    <d v="2015-01-01T16:48:55"/>
    <x v="3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  <x v="3647"/>
    <d v="2016-09-30T17:58:47"/>
    <x v="2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  <x v="3657"/>
    <d v="2016-06-01T21:42:00"/>
    <x v="2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  <x v="3665"/>
    <d v="2015-10-28T19:54:00"/>
    <x v="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  <x v="3690"/>
    <d v="2014-11-27T15:21:23"/>
    <x v="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  <x v="3691"/>
    <d v="2015-03-02T04:59:00"/>
    <x v="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  <x v="3699"/>
    <d v="2014-10-15T14:26:56"/>
    <x v="3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  <x v="3709"/>
    <d v="2014-06-25T16:59:06"/>
    <x v="3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  <x v="3710"/>
    <d v="2015-04-03T13:49:48"/>
    <x v="0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  <x v="3718"/>
    <d v="2015-02-27T17:11:15"/>
    <x v="0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  <x v="3719"/>
    <d v="2015-06-22T17:31:06"/>
    <x v="0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  <x v="3722"/>
    <d v="2016-02-11T22:59:00"/>
    <x v="2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  <x v="3734"/>
    <d v="2015-05-25T21:38:16"/>
    <x v="0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  <x v="3736"/>
    <d v="2015-03-23T18:00:00"/>
    <x v="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  <x v="3742"/>
    <d v="2014-09-06T05:09:04"/>
    <x v="3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  <x v="3745"/>
    <d v="2014-08-10T16:45:02"/>
    <x v="3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  <x v="3746"/>
    <d v="2016-10-08T09:20:39"/>
    <x v="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  <x v="3757"/>
    <d v="2014-12-01T20:25:15"/>
    <x v="3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  <x v="3758"/>
    <d v="2014-05-19T05:00:00"/>
    <x v="3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  <x v="3762"/>
    <d v="2015-08-02T19:31:29"/>
    <x v="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  <x v="3770"/>
    <d v="2015-06-13T22:20:10"/>
    <x v="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  <x v="3772"/>
    <d v="2016-11-29T06:00:00"/>
    <x v="2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  <x v="3777"/>
    <d v="2014-09-27T04:00:00"/>
    <x v="3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  <x v="3778"/>
    <d v="2015-02-14T19:39:40"/>
    <x v="3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  <x v="3790"/>
    <d v="2016-11-22T17:00:23"/>
    <x v="2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  <x v="3791"/>
    <d v="2014-07-06T16:36:32"/>
    <x v="3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  <x v="3802"/>
    <d v="2015-10-22T03:01:46"/>
    <x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  <x v="3814"/>
    <d v="2015-04-01T03:59:00"/>
    <x v="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  <x v="3836"/>
    <d v="2016-08-03T04:09:00"/>
    <x v="2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  <x v="3849"/>
    <d v="2015-06-11T18:24:44"/>
    <x v="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  <x v="3853"/>
    <d v="2014-09-01T20:09:38"/>
    <x v="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  <x v="3860"/>
    <d v="2014-08-12T15:51:50"/>
    <x v="3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  <x v="3861"/>
    <d v="2014-11-12T21:47:00"/>
    <x v="3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  <x v="3865"/>
    <d v="2014-08-30T05:30:00"/>
    <x v="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  <x v="3867"/>
    <d v="2016-06-18T19:32:19"/>
    <x v="2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  <x v="3868"/>
    <d v="2014-09-08T15:50:05"/>
    <x v="3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  <x v="3880"/>
    <d v="2014-07-30T23:00:00"/>
    <x v="3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74"/>
    <n v="0"/>
    <x v="1"/>
    <x v="40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74"/>
    <n v="0"/>
    <x v="1"/>
    <x v="40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74"/>
    <n v="0"/>
    <x v="1"/>
    <x v="40"/>
    <x v="3885"/>
    <d v="2016-05-09T22:49:51"/>
    <x v="2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374"/>
    <n v="0"/>
    <x v="1"/>
    <x v="40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74"/>
    <n v="17.5"/>
    <x v="1"/>
    <x v="40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74"/>
    <n v="38.71"/>
    <x v="1"/>
    <x v="6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74"/>
    <n v="13.11"/>
    <x v="1"/>
    <x v="6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74"/>
    <n v="315.5"/>
    <x v="1"/>
    <x v="6"/>
    <x v="3890"/>
    <d v="2015-08-15T18:12:24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74"/>
    <n v="37.14"/>
    <x v="1"/>
    <x v="6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74"/>
    <n v="0"/>
    <x v="1"/>
    <x v="6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74"/>
    <n v="128.27000000000001"/>
    <x v="1"/>
    <x v="6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74"/>
    <n v="47.27"/>
    <x v="1"/>
    <x v="6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74"/>
    <n v="50"/>
    <x v="1"/>
    <x v="6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74"/>
    <n v="42.5"/>
    <x v="1"/>
    <x v="6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374"/>
    <n v="44"/>
    <x v="1"/>
    <x v="6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74"/>
    <n v="50.88"/>
    <x v="1"/>
    <x v="6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74"/>
    <n v="62.5"/>
    <x v="1"/>
    <x v="6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74"/>
    <n v="27"/>
    <x v="1"/>
    <x v="6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74"/>
    <n v="25"/>
    <x v="1"/>
    <x v="6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74"/>
    <n v="47.26"/>
    <x v="1"/>
    <x v="6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74"/>
    <n v="0"/>
    <x v="1"/>
    <x v="6"/>
    <x v="3903"/>
    <d v="2015-08-14T19:38:00"/>
    <x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74"/>
    <n v="1.5"/>
    <x v="1"/>
    <x v="6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74"/>
    <n v="24.71"/>
    <x v="1"/>
    <x v="6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74"/>
    <n v="63.13"/>
    <x v="1"/>
    <x v="6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74"/>
    <n v="38.25"/>
    <x v="1"/>
    <x v="6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74"/>
    <n v="16.25"/>
    <x v="1"/>
    <x v="6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74"/>
    <n v="33.75"/>
    <x v="1"/>
    <x v="6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74"/>
    <n v="61.67"/>
    <x v="1"/>
    <x v="6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74"/>
    <n v="83.14"/>
    <x v="1"/>
    <x v="6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74"/>
    <n v="1"/>
    <x v="1"/>
    <x v="6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74"/>
    <n v="142.86000000000001"/>
    <x v="1"/>
    <x v="6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74"/>
    <n v="33.67"/>
    <x v="1"/>
    <x v="6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74"/>
    <n v="5"/>
    <x v="1"/>
    <x v="6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374"/>
    <n v="0"/>
    <x v="1"/>
    <x v="6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74"/>
    <n v="10"/>
    <x v="1"/>
    <x v="6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74"/>
    <n v="40"/>
    <x v="1"/>
    <x v="6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74"/>
    <n v="30"/>
    <x v="1"/>
    <x v="6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74"/>
    <n v="45"/>
    <x v="1"/>
    <x v="6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74"/>
    <n v="0"/>
    <x v="1"/>
    <x v="6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74"/>
    <n v="10.17"/>
    <x v="1"/>
    <x v="6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74"/>
    <n v="81.41"/>
    <x v="1"/>
    <x v="6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74"/>
    <n v="57.25"/>
    <x v="1"/>
    <x v="6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74"/>
    <n v="5"/>
    <x v="1"/>
    <x v="6"/>
    <x v="3925"/>
    <d v="2014-07-30T20:53:59"/>
    <x v="3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374"/>
    <n v="15"/>
    <x v="1"/>
    <x v="6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74"/>
    <n v="12.5"/>
    <x v="1"/>
    <x v="6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74"/>
    <n v="93"/>
    <x v="1"/>
    <x v="6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74"/>
    <n v="32.36"/>
    <x v="1"/>
    <x v="6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374"/>
    <n v="0"/>
    <x v="1"/>
    <x v="6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74"/>
    <n v="0"/>
    <x v="1"/>
    <x v="6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74"/>
    <n v="1"/>
    <x v="1"/>
    <x v="6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74"/>
    <n v="91.83"/>
    <x v="1"/>
    <x v="6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74"/>
    <n v="45.83"/>
    <x v="1"/>
    <x v="6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74"/>
    <n v="57.17"/>
    <x v="1"/>
    <x v="6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74"/>
    <n v="0"/>
    <x v="1"/>
    <x v="6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74"/>
    <n v="79.400000000000006"/>
    <x v="1"/>
    <x v="6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4"/>
    <n v="5"/>
    <x v="1"/>
    <x v="6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74"/>
    <n v="5.5"/>
    <x v="1"/>
    <x v="6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74"/>
    <n v="25"/>
    <x v="1"/>
    <x v="6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74"/>
    <n v="0"/>
    <x v="1"/>
    <x v="6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74"/>
    <n v="137.08000000000001"/>
    <x v="1"/>
    <x v="6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74"/>
    <n v="0"/>
    <x v="1"/>
    <x v="6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74"/>
    <n v="5"/>
    <x v="1"/>
    <x v="6"/>
    <x v="3945"/>
    <d v="2015-05-15T19:14:28"/>
    <x v="0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74"/>
    <n v="39"/>
    <x v="1"/>
    <x v="6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74"/>
    <n v="50.5"/>
    <x v="1"/>
    <x v="6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374"/>
    <n v="0"/>
    <x v="1"/>
    <x v="6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374"/>
    <n v="49.28"/>
    <x v="1"/>
    <x v="6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74"/>
    <n v="25"/>
    <x v="1"/>
    <x v="6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374"/>
    <n v="1"/>
    <x v="1"/>
    <x v="6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74"/>
    <n v="25"/>
    <x v="1"/>
    <x v="6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74"/>
    <n v="0"/>
    <x v="1"/>
    <x v="6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374"/>
    <n v="0"/>
    <x v="1"/>
    <x v="6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74"/>
    <n v="53.13"/>
    <x v="1"/>
    <x v="6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74"/>
    <n v="0"/>
    <x v="1"/>
    <x v="6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74"/>
    <n v="7"/>
    <x v="1"/>
    <x v="6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74"/>
    <n v="40.06"/>
    <x v="1"/>
    <x v="6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74"/>
    <n v="24.33"/>
    <x v="1"/>
    <x v="6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74"/>
    <n v="11.25"/>
    <x v="1"/>
    <x v="6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74"/>
    <n v="10.5"/>
    <x v="1"/>
    <x v="6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74"/>
    <n v="15"/>
    <x v="1"/>
    <x v="6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374"/>
    <n v="0"/>
    <x v="1"/>
    <x v="6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74"/>
    <n v="42"/>
    <x v="1"/>
    <x v="6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74"/>
    <n v="71.25"/>
    <x v="1"/>
    <x v="6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74"/>
    <n v="22.5"/>
    <x v="1"/>
    <x v="6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74"/>
    <n v="41"/>
    <x v="1"/>
    <x v="6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74"/>
    <n v="47.91"/>
    <x v="1"/>
    <x v="6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74"/>
    <n v="35.17"/>
    <x v="1"/>
    <x v="6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74"/>
    <n v="5.5"/>
    <x v="1"/>
    <x v="6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74"/>
    <n v="22.67"/>
    <x v="1"/>
    <x v="6"/>
    <x v="3971"/>
    <d v="2014-07-21T12:52:06"/>
    <x v="3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74"/>
    <n v="26.38"/>
    <x v="1"/>
    <x v="6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4"/>
    <n v="105.54"/>
    <x v="1"/>
    <x v="6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74"/>
    <n v="29.09"/>
    <x v="1"/>
    <x v="6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74"/>
    <n v="0"/>
    <x v="1"/>
    <x v="6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74"/>
    <n v="62"/>
    <x v="1"/>
    <x v="6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74"/>
    <n v="217.5"/>
    <x v="1"/>
    <x v="6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74"/>
    <n v="26.75"/>
    <x v="1"/>
    <x v="6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74"/>
    <n v="18.329999999999998"/>
    <x v="1"/>
    <x v="6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74"/>
    <n v="64.290000000000006"/>
    <x v="1"/>
    <x v="6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74"/>
    <n v="175"/>
    <x v="1"/>
    <x v="6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74"/>
    <n v="34"/>
    <x v="1"/>
    <x v="6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74"/>
    <n v="84.28"/>
    <x v="1"/>
    <x v="6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74"/>
    <n v="9.5"/>
    <x v="1"/>
    <x v="6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74"/>
    <n v="33.74"/>
    <x v="1"/>
    <x v="6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74"/>
    <n v="37.54"/>
    <x v="1"/>
    <x v="6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74"/>
    <n v="11.62"/>
    <x v="1"/>
    <x v="6"/>
    <x v="3987"/>
    <d v="2014-05-16T22:11:30"/>
    <x v="3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74"/>
    <n v="8"/>
    <x v="1"/>
    <x v="6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74"/>
    <n v="0"/>
    <x v="1"/>
    <x v="6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74"/>
    <n v="23"/>
    <x v="1"/>
    <x v="6"/>
    <x v="3990"/>
    <d v="2016-03-02T16:08:13"/>
    <x v="2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74"/>
    <n v="100"/>
    <x v="1"/>
    <x v="6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74"/>
    <n v="60.11"/>
    <x v="1"/>
    <x v="6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74"/>
    <n v="3"/>
    <x v="1"/>
    <x v="6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74"/>
    <n v="5"/>
    <x v="1"/>
    <x v="6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74"/>
    <n v="17.5"/>
    <x v="1"/>
    <x v="6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74"/>
    <n v="29.24"/>
    <x v="1"/>
    <x v="6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74"/>
    <n v="0"/>
    <x v="1"/>
    <x v="6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74"/>
    <n v="59.58"/>
    <x v="1"/>
    <x v="6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74"/>
    <n v="82.57"/>
    <x v="1"/>
    <x v="6"/>
    <x v="3999"/>
    <d v="2014-08-31T19:51:49"/>
    <x v="3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374"/>
    <n v="10"/>
    <x v="1"/>
    <x v="6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374"/>
    <n v="32.36"/>
    <x v="1"/>
    <x v="6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374"/>
    <n v="5.75"/>
    <x v="1"/>
    <x v="6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374"/>
    <n v="100.5"/>
    <x v="1"/>
    <x v="6"/>
    <x v="4003"/>
    <d v="2015-02-15T14:05:47"/>
    <x v="0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374"/>
    <n v="1"/>
    <x v="1"/>
    <x v="6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374"/>
    <n v="20"/>
    <x v="1"/>
    <x v="6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374"/>
    <n v="2"/>
    <x v="1"/>
    <x v="6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374"/>
    <n v="5"/>
    <x v="1"/>
    <x v="6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374"/>
    <n v="15"/>
    <x v="1"/>
    <x v="6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374"/>
    <n v="25"/>
    <x v="1"/>
    <x v="6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374"/>
    <n v="45.84"/>
    <x v="1"/>
    <x v="6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374"/>
    <n v="4.75"/>
    <x v="1"/>
    <x v="6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374"/>
    <n v="0"/>
    <x v="1"/>
    <x v="6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374"/>
    <n v="13"/>
    <x v="1"/>
    <x v="6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374"/>
    <n v="0"/>
    <x v="1"/>
    <x v="6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374"/>
    <n v="1"/>
    <x v="1"/>
    <x v="6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374"/>
    <n v="10"/>
    <x v="1"/>
    <x v="6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374"/>
    <n v="52.5"/>
    <x v="1"/>
    <x v="6"/>
    <x v="4017"/>
    <d v="2014-09-04T16:07:54"/>
    <x v="3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374"/>
    <n v="32.5"/>
    <x v="1"/>
    <x v="6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374"/>
    <n v="7.25"/>
    <x v="1"/>
    <x v="6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74"/>
    <n v="33.33"/>
    <x v="1"/>
    <x v="6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374"/>
    <n v="62.5"/>
    <x v="1"/>
    <x v="6"/>
    <x v="4021"/>
    <d v="2014-10-26T21:52:38"/>
    <x v="3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374"/>
    <n v="63.56"/>
    <x v="1"/>
    <x v="6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374"/>
    <n v="0"/>
    <x v="1"/>
    <x v="6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374"/>
    <n v="10"/>
    <x v="1"/>
    <x v="6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374"/>
    <n v="62.5"/>
    <x v="1"/>
    <x v="6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374"/>
    <n v="0"/>
    <x v="1"/>
    <x v="6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374"/>
    <n v="30.71"/>
    <x v="1"/>
    <x v="6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374"/>
    <n v="51"/>
    <x v="1"/>
    <x v="6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374"/>
    <n v="0"/>
    <x v="1"/>
    <x v="6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374"/>
    <n v="66.67"/>
    <x v="1"/>
    <x v="6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374"/>
    <n v="0"/>
    <x v="1"/>
    <x v="6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374"/>
    <n v="59"/>
    <x v="1"/>
    <x v="6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374"/>
    <n v="65.34"/>
    <x v="1"/>
    <x v="6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374"/>
    <n v="100"/>
    <x v="1"/>
    <x v="6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374"/>
    <n v="147.4"/>
    <x v="1"/>
    <x v="6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374"/>
    <n v="166.06"/>
    <x v="1"/>
    <x v="6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374"/>
    <n v="40"/>
    <x v="1"/>
    <x v="6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374"/>
    <n v="75.25"/>
    <x v="1"/>
    <x v="6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374"/>
    <n v="60"/>
    <x v="1"/>
    <x v="6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374"/>
    <n v="1250"/>
    <x v="1"/>
    <x v="6"/>
    <x v="4040"/>
    <d v="2015-07-18T03:00:00"/>
    <x v="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374"/>
    <n v="10.5"/>
    <x v="1"/>
    <x v="6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374"/>
    <n v="7"/>
    <x v="1"/>
    <x v="6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374"/>
    <n v="0"/>
    <x v="1"/>
    <x v="6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374"/>
    <n v="56.25"/>
    <x v="1"/>
    <x v="6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374"/>
    <n v="1"/>
    <x v="1"/>
    <x v="6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374"/>
    <n v="38.33"/>
    <x v="1"/>
    <x v="6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374"/>
    <n v="27.5"/>
    <x v="1"/>
    <x v="6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374"/>
    <n v="32.979999999999997"/>
    <x v="1"/>
    <x v="6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374"/>
    <n v="16"/>
    <x v="1"/>
    <x v="6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374"/>
    <n v="1"/>
    <x v="1"/>
    <x v="6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374"/>
    <n v="0"/>
    <x v="1"/>
    <x v="6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374"/>
    <n v="86.62"/>
    <x v="1"/>
    <x v="6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374"/>
    <n v="55"/>
    <x v="1"/>
    <x v="6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374"/>
    <n v="0"/>
    <x v="1"/>
    <x v="6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374"/>
    <n v="41.95"/>
    <x v="1"/>
    <x v="6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374"/>
    <n v="88.33"/>
    <x v="1"/>
    <x v="6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374"/>
    <n v="129.16999999999999"/>
    <x v="1"/>
    <x v="6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374"/>
    <n v="23.75"/>
    <x v="1"/>
    <x v="6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374"/>
    <n v="35.71"/>
    <x v="1"/>
    <x v="6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374"/>
    <n v="57"/>
    <x v="1"/>
    <x v="6"/>
    <x v="4060"/>
    <d v="2014-06-23T16:00:00"/>
    <x v="3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374"/>
    <n v="0"/>
    <x v="1"/>
    <x v="6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374"/>
    <n v="163.33000000000001"/>
    <x v="1"/>
    <x v="6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374"/>
    <n v="15"/>
    <x v="1"/>
    <x v="6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374"/>
    <n v="64.17"/>
    <x v="1"/>
    <x v="6"/>
    <x v="4064"/>
    <d v="2015-04-29T14:07:06"/>
    <x v="0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374"/>
    <n v="6.75"/>
    <x v="1"/>
    <x v="6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374"/>
    <n v="25"/>
    <x v="1"/>
    <x v="6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374"/>
    <n v="179.12"/>
    <x v="1"/>
    <x v="6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374"/>
    <n v="34.950000000000003"/>
    <x v="1"/>
    <x v="6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374"/>
    <n v="33.08"/>
    <x v="1"/>
    <x v="6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374"/>
    <n v="27.5"/>
    <x v="1"/>
    <x v="6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374"/>
    <n v="0"/>
    <x v="1"/>
    <x v="6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374"/>
    <n v="2"/>
    <x v="1"/>
    <x v="6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374"/>
    <n v="18.5"/>
    <x v="1"/>
    <x v="6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374"/>
    <n v="35"/>
    <x v="1"/>
    <x v="6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374"/>
    <n v="44.31"/>
    <x v="1"/>
    <x v="6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374"/>
    <n v="0"/>
    <x v="1"/>
    <x v="6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374"/>
    <n v="222.5"/>
    <x v="1"/>
    <x v="6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374"/>
    <n v="0"/>
    <x v="1"/>
    <x v="6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374"/>
    <n v="5"/>
    <x v="1"/>
    <x v="6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374"/>
    <n v="0"/>
    <x v="1"/>
    <x v="6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374"/>
    <n v="29.17"/>
    <x v="1"/>
    <x v="6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374"/>
    <n v="1.5"/>
    <x v="1"/>
    <x v="6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374"/>
    <n v="126.5"/>
    <x v="1"/>
    <x v="6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374"/>
    <n v="10"/>
    <x v="1"/>
    <x v="6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374"/>
    <n v="10"/>
    <x v="1"/>
    <x v="6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374"/>
    <n v="9.4"/>
    <x v="1"/>
    <x v="6"/>
    <x v="4086"/>
    <d v="2015-11-21T04:00:00"/>
    <x v="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374"/>
    <n v="0"/>
    <x v="1"/>
    <x v="6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374"/>
    <n v="72"/>
    <x v="1"/>
    <x v="6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374"/>
    <n v="30"/>
    <x v="1"/>
    <x v="6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374"/>
    <n v="10.67"/>
    <x v="1"/>
    <x v="6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374"/>
    <n v="25.5"/>
    <x v="1"/>
    <x v="6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374"/>
    <n v="20"/>
    <x v="1"/>
    <x v="6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74"/>
    <n v="15"/>
    <x v="1"/>
    <x v="6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374"/>
    <n v="91.25"/>
    <x v="1"/>
    <x v="6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374"/>
    <n v="800"/>
    <x v="1"/>
    <x v="6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374"/>
    <n v="80"/>
    <x v="1"/>
    <x v="6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374"/>
    <n v="0"/>
    <x v="1"/>
    <x v="6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374"/>
    <n v="0"/>
    <x v="1"/>
    <x v="6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374"/>
    <n v="50"/>
    <x v="1"/>
    <x v="6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374"/>
    <n v="0"/>
    <x v="1"/>
    <x v="6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374"/>
    <n v="0"/>
    <x v="1"/>
    <x v="6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374"/>
    <n v="22.83"/>
    <x v="1"/>
    <x v="6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374"/>
    <n v="16.670000000000002"/>
    <x v="1"/>
    <x v="6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374"/>
    <n v="45.79"/>
    <x v="1"/>
    <x v="6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374"/>
    <n v="383.33"/>
    <x v="1"/>
    <x v="6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4"/>
    <n v="106.97"/>
    <x v="1"/>
    <x v="6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374"/>
    <n v="10.25"/>
    <x v="1"/>
    <x v="6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374"/>
    <n v="59"/>
    <x v="1"/>
    <x v="6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374"/>
    <n v="0"/>
    <x v="1"/>
    <x v="6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374"/>
    <n v="14.33"/>
    <x v="1"/>
    <x v="6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374"/>
    <n v="15.67"/>
    <x v="1"/>
    <x v="6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374"/>
    <n v="1"/>
    <x v="1"/>
    <x v="6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374"/>
    <n v="1"/>
    <x v="1"/>
    <x v="6"/>
    <x v="4113"/>
    <d v="2016-01-08T06:34:00"/>
    <x v="0"/>
  </r>
  <r>
    <m/>
    <x v="4107"/>
    <m/>
    <m/>
    <m/>
    <x v="4"/>
    <x v="21"/>
    <m/>
    <m/>
    <m/>
    <m/>
    <m/>
    <m/>
    <m/>
    <x v="374"/>
    <m/>
    <x v="9"/>
    <x v="41"/>
    <x v="4114"/>
    <d v="1970-01-01T00:00:00"/>
    <x v="9"/>
  </r>
  <r>
    <m/>
    <x v="4107"/>
    <m/>
    <m/>
    <m/>
    <x v="4"/>
    <x v="21"/>
    <m/>
    <m/>
    <m/>
    <m/>
    <m/>
    <m/>
    <m/>
    <x v="374"/>
    <m/>
    <x v="9"/>
    <x v="41"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9EDAB-555E-C244-BC69-B3D581021C24}" name="TablaDinámica2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189FD-A266-094A-8F49-201DD693B0DD}" name="TablaDinámica1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B657D-8A1D-B14A-8FC8-E7CD1081CCD8}" name="TablaDinámica6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G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3BF75-55A0-C640-822C-3D22FD429547}" name="TablaDinámica1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A5:E19" firstHeaderRow="1" firstDataRow="2" firstDataCol="1" rowPageCount="2" colPageCount="1"/>
  <pivotFields count="23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uenta de outcomes" fld="5" subtotal="count" baseField="0" baseItem="0"/>
  </dataFields>
  <formats count="5">
    <format dxfId="11">
      <pivotArea dataOnly="0" labelOnly="1" fieldPosition="0">
        <references count="1">
          <reference field="5" count="1">
            <x v="3"/>
          </reference>
        </references>
      </pivotArea>
    </format>
    <format dxfId="10">
      <pivotArea dataOnly="0" labelOnly="1" fieldPosition="0">
        <references count="1">
          <reference field="5" count="1">
            <x v="4"/>
          </reference>
        </references>
      </pivotArea>
    </format>
    <format dxfId="9">
      <pivotArea dataOnly="0" labelOnly="1" fieldPosition="0">
        <references count="1">
          <reference field="5" count="1">
            <x v="1"/>
          </reference>
        </references>
      </pivotArea>
    </format>
    <format dxfId="8">
      <pivotArea dataOnly="0" grandCol="1" outline="0" fieldPosition="0"/>
    </format>
    <format dxfId="7">
      <pivotArea dataOnly="0" labelOnly="1" grandCol="1" outline="0" fieldPosition="0"/>
    </format>
  </format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7"/>
  <sheetViews>
    <sheetView topLeftCell="C1" zoomScale="138" zoomScaleNormal="100" workbookViewId="0">
      <pane ySplit="1" topLeftCell="A3987" activePane="bottomLeft" state="frozen"/>
      <selection activeCell="M1" sqref="M1"/>
      <selection pane="bottomLeft" activeCell="D4115" sqref="D1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25" bestFit="1" customWidth="1"/>
    <col min="5" max="5" width="16.5" style="6" customWidth="1"/>
    <col min="6" max="6" width="22.8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.1640625" customWidth="1"/>
    <col min="13" max="13" width="23.83203125" customWidth="1"/>
    <col min="14" max="14" width="29.83203125" customWidth="1"/>
    <col min="15" max="15" width="18.33203125" style="9" customWidth="1"/>
    <col min="16" max="16" width="22.1640625" customWidth="1"/>
    <col min="17" max="17" width="21.1640625" customWidth="1"/>
    <col min="18" max="18" width="16" customWidth="1"/>
    <col min="19" max="19" width="21.1640625" style="15" customWidth="1"/>
    <col min="20" max="20" width="22.33203125" style="15" customWidth="1"/>
    <col min="21" max="21" width="9.5" bestFit="1" customWidth="1"/>
    <col min="22" max="22" width="8.83203125" style="23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26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8384</v>
      </c>
      <c r="R1" s="1" t="s">
        <v>8358</v>
      </c>
      <c r="S1" s="16" t="s">
        <v>8366</v>
      </c>
      <c r="T1" s="16" t="s">
        <v>8367</v>
      </c>
      <c r="U1" s="22" t="s">
        <v>8383</v>
      </c>
    </row>
    <row r="2" spans="1:23" ht="48" hidden="1" x14ac:dyDescent="0.2">
      <c r="A2">
        <v>0</v>
      </c>
      <c r="B2" s="3" t="s">
        <v>2</v>
      </c>
      <c r="C2" s="7" t="s">
        <v>4111</v>
      </c>
      <c r="D2" s="2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 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 t="shared" ref="U2:U65" si="0">YEAR(S2)</f>
        <v>2015</v>
      </c>
      <c r="V2" s="15"/>
      <c r="W2" s="15"/>
    </row>
    <row r="3" spans="1:23" ht="32" hidden="1" x14ac:dyDescent="0.2">
      <c r="A3">
        <v>1</v>
      </c>
      <c r="B3" s="3" t="s">
        <v>3</v>
      </c>
      <c r="C3" s="3" t="s">
        <v>4112</v>
      </c>
      <c r="D3" s="25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1">ROUND(E3/D3*100, 0)</f>
        <v>143</v>
      </c>
      <c r="P3">
        <f t="shared" ref="P3:P66" si="2">IFERROR(ROUND(E3/L3,2),0)</f>
        <v>185.48</v>
      </c>
      <c r="Q3" s="12" t="s">
        <v>8308</v>
      </c>
      <c r="R3" t="s">
        <v>8309</v>
      </c>
      <c r="S3" s="15">
        <f t="shared" ref="S3:S66" si="3">(((J3/60)/60)/24)+DATE(1970,1,1)</f>
        <v>42766.600497685184</v>
      </c>
      <c r="T3" s="15">
        <f>(((I3/60)/60)/24)+DATE(1970,1,1)</f>
        <v>42796.600497685184</v>
      </c>
      <c r="U3">
        <f t="shared" si="0"/>
        <v>2017</v>
      </c>
    </row>
    <row r="4" spans="1:23" ht="48" hidden="1" x14ac:dyDescent="0.2">
      <c r="A4">
        <v>2</v>
      </c>
      <c r="B4" s="3" t="s">
        <v>4</v>
      </c>
      <c r="C4" s="3" t="s">
        <v>4113</v>
      </c>
      <c r="D4" s="25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1"/>
        <v>105</v>
      </c>
      <c r="P4">
        <f t="shared" si="2"/>
        <v>15</v>
      </c>
      <c r="Q4" s="12" t="s">
        <v>8308</v>
      </c>
      <c r="R4" t="s">
        <v>8309</v>
      </c>
      <c r="S4" s="15">
        <f t="shared" si="3"/>
        <v>42405.702349537038</v>
      </c>
      <c r="T4" s="15">
        <f>(((I4/60)/60)/24)+DATE(1970,1,1)</f>
        <v>42415.702349537038</v>
      </c>
      <c r="U4">
        <f t="shared" si="0"/>
        <v>2016</v>
      </c>
    </row>
    <row r="5" spans="1:23" ht="32" hidden="1" x14ac:dyDescent="0.2">
      <c r="A5">
        <v>3</v>
      </c>
      <c r="B5" s="3" t="s">
        <v>5</v>
      </c>
      <c r="C5" s="3" t="s">
        <v>4114</v>
      </c>
      <c r="D5" s="25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1"/>
        <v>104</v>
      </c>
      <c r="P5">
        <f t="shared" si="2"/>
        <v>69.27</v>
      </c>
      <c r="Q5" s="12" t="s">
        <v>8308</v>
      </c>
      <c r="R5" t="s">
        <v>8309</v>
      </c>
      <c r="S5" s="15">
        <f t="shared" si="3"/>
        <v>41828.515127314815</v>
      </c>
      <c r="T5" s="15">
        <f t="shared" ref="T5:T66" si="4">(((I5/60)/60)/24)+DATE(1970,1,1)</f>
        <v>41858.515127314815</v>
      </c>
      <c r="U5">
        <f t="shared" si="0"/>
        <v>2014</v>
      </c>
    </row>
    <row r="6" spans="1:23" ht="64" hidden="1" x14ac:dyDescent="0.2">
      <c r="A6">
        <v>4</v>
      </c>
      <c r="B6" s="3" t="s">
        <v>6</v>
      </c>
      <c r="C6" s="3" t="s">
        <v>4115</v>
      </c>
      <c r="D6" s="25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1"/>
        <v>123</v>
      </c>
      <c r="P6">
        <f t="shared" si="2"/>
        <v>190.55</v>
      </c>
      <c r="Q6" s="12" t="s">
        <v>8308</v>
      </c>
      <c r="R6" t="s">
        <v>8309</v>
      </c>
      <c r="S6" s="15">
        <f t="shared" si="3"/>
        <v>42327.834247685183</v>
      </c>
      <c r="T6" s="15">
        <f t="shared" si="4"/>
        <v>42357.834247685183</v>
      </c>
      <c r="U6">
        <f t="shared" si="0"/>
        <v>2015</v>
      </c>
    </row>
    <row r="7" spans="1:23" ht="48" hidden="1" x14ac:dyDescent="0.2">
      <c r="A7">
        <v>5</v>
      </c>
      <c r="B7" s="3" t="s">
        <v>7</v>
      </c>
      <c r="C7" s="3" t="s">
        <v>4116</v>
      </c>
      <c r="D7" s="25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1"/>
        <v>110</v>
      </c>
      <c r="P7">
        <f t="shared" si="2"/>
        <v>93.4</v>
      </c>
      <c r="Q7" s="12" t="s">
        <v>8308</v>
      </c>
      <c r="R7" t="s">
        <v>8309</v>
      </c>
      <c r="S7" s="15">
        <f t="shared" si="3"/>
        <v>42563.932951388888</v>
      </c>
      <c r="T7" s="15">
        <f t="shared" si="4"/>
        <v>42580.232638888891</v>
      </c>
      <c r="U7">
        <f t="shared" si="0"/>
        <v>2016</v>
      </c>
    </row>
    <row r="8" spans="1:23" ht="48" hidden="1" x14ac:dyDescent="0.2">
      <c r="A8">
        <v>6</v>
      </c>
      <c r="B8" s="3" t="s">
        <v>8</v>
      </c>
      <c r="C8" s="3" t="s">
        <v>4117</v>
      </c>
      <c r="D8" s="25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1"/>
        <v>106</v>
      </c>
      <c r="P8">
        <f t="shared" si="2"/>
        <v>146.88</v>
      </c>
      <c r="Q8" s="12" t="s">
        <v>8308</v>
      </c>
      <c r="R8" t="s">
        <v>8309</v>
      </c>
      <c r="S8" s="15">
        <f t="shared" si="3"/>
        <v>41794.072337962964</v>
      </c>
      <c r="T8" s="15">
        <f t="shared" si="4"/>
        <v>41804.072337962964</v>
      </c>
      <c r="U8">
        <f t="shared" si="0"/>
        <v>2014</v>
      </c>
    </row>
    <row r="9" spans="1:23" ht="48" hidden="1" x14ac:dyDescent="0.2">
      <c r="A9">
        <v>7</v>
      </c>
      <c r="B9" s="3" t="s">
        <v>9</v>
      </c>
      <c r="C9" s="3" t="s">
        <v>4118</v>
      </c>
      <c r="D9" s="25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1"/>
        <v>101</v>
      </c>
      <c r="P9">
        <f t="shared" si="2"/>
        <v>159.82</v>
      </c>
      <c r="Q9" s="12" t="s">
        <v>8308</v>
      </c>
      <c r="R9" t="s">
        <v>8309</v>
      </c>
      <c r="S9" s="15">
        <f t="shared" si="3"/>
        <v>42516.047071759262</v>
      </c>
      <c r="T9" s="15">
        <f t="shared" si="4"/>
        <v>42556.047071759262</v>
      </c>
      <c r="U9">
        <f t="shared" si="0"/>
        <v>2016</v>
      </c>
    </row>
    <row r="10" spans="1:23" ht="16" hidden="1" x14ac:dyDescent="0.2">
      <c r="A10">
        <v>8</v>
      </c>
      <c r="B10" s="3" t="s">
        <v>10</v>
      </c>
      <c r="C10" s="3" t="s">
        <v>4119</v>
      </c>
      <c r="D10" s="25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1"/>
        <v>100</v>
      </c>
      <c r="P10">
        <f t="shared" si="2"/>
        <v>291.79000000000002</v>
      </c>
      <c r="Q10" s="12" t="s">
        <v>8308</v>
      </c>
      <c r="R10" t="s">
        <v>8309</v>
      </c>
      <c r="S10" s="15">
        <f t="shared" si="3"/>
        <v>42468.94458333333</v>
      </c>
      <c r="T10" s="15">
        <f t="shared" si="4"/>
        <v>42475.875</v>
      </c>
      <c r="U10">
        <f t="shared" si="0"/>
        <v>2016</v>
      </c>
    </row>
    <row r="11" spans="1:23" ht="48" hidden="1" x14ac:dyDescent="0.2">
      <c r="A11">
        <v>9</v>
      </c>
      <c r="B11" s="3" t="s">
        <v>11</v>
      </c>
      <c r="C11" s="3" t="s">
        <v>4120</v>
      </c>
      <c r="D11" s="25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1"/>
        <v>126</v>
      </c>
      <c r="P11">
        <f t="shared" si="2"/>
        <v>31.5</v>
      </c>
      <c r="Q11" s="12" t="s">
        <v>8308</v>
      </c>
      <c r="R11" t="s">
        <v>8309</v>
      </c>
      <c r="S11" s="15">
        <f t="shared" si="3"/>
        <v>42447.103518518517</v>
      </c>
      <c r="T11" s="15">
        <f t="shared" si="4"/>
        <v>42477.103518518517</v>
      </c>
      <c r="U11">
        <f t="shared" si="0"/>
        <v>2016</v>
      </c>
    </row>
    <row r="12" spans="1:23" ht="48" hidden="1" x14ac:dyDescent="0.2">
      <c r="A12">
        <v>10</v>
      </c>
      <c r="B12" s="3" t="s">
        <v>12</v>
      </c>
      <c r="C12" s="3" t="s">
        <v>4121</v>
      </c>
      <c r="D12" s="25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1"/>
        <v>101</v>
      </c>
      <c r="P12">
        <f t="shared" si="2"/>
        <v>158.68</v>
      </c>
      <c r="Q12" s="12" t="s">
        <v>8308</v>
      </c>
      <c r="R12" t="s">
        <v>8309</v>
      </c>
      <c r="S12" s="15">
        <f t="shared" si="3"/>
        <v>41780.068043981482</v>
      </c>
      <c r="T12" s="15">
        <f t="shared" si="4"/>
        <v>41815.068043981482</v>
      </c>
      <c r="U12">
        <f t="shared" si="0"/>
        <v>2014</v>
      </c>
    </row>
    <row r="13" spans="1:23" ht="48" hidden="1" x14ac:dyDescent="0.2">
      <c r="A13">
        <v>11</v>
      </c>
      <c r="B13" s="3" t="s">
        <v>13</v>
      </c>
      <c r="C13" s="3" t="s">
        <v>4122</v>
      </c>
      <c r="D13" s="25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1"/>
        <v>121</v>
      </c>
      <c r="P13">
        <f t="shared" si="2"/>
        <v>80.33</v>
      </c>
      <c r="Q13" s="12" t="s">
        <v>8308</v>
      </c>
      <c r="R13" t="s">
        <v>8309</v>
      </c>
      <c r="S13" s="15">
        <f t="shared" si="3"/>
        <v>42572.778495370367</v>
      </c>
      <c r="T13" s="15">
        <f t="shared" si="4"/>
        <v>42604.125</v>
      </c>
      <c r="U13">
        <f t="shared" si="0"/>
        <v>2016</v>
      </c>
    </row>
    <row r="14" spans="1:23" ht="48" hidden="1" x14ac:dyDescent="0.2">
      <c r="A14">
        <v>12</v>
      </c>
      <c r="B14" s="3" t="s">
        <v>14</v>
      </c>
      <c r="C14" s="3" t="s">
        <v>4123</v>
      </c>
      <c r="D14" s="25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1"/>
        <v>165</v>
      </c>
      <c r="P14">
        <f t="shared" si="2"/>
        <v>59.96</v>
      </c>
      <c r="Q14" s="12" t="s">
        <v>8308</v>
      </c>
      <c r="R14" t="s">
        <v>8309</v>
      </c>
      <c r="S14" s="15">
        <f t="shared" si="3"/>
        <v>41791.713252314818</v>
      </c>
      <c r="T14" s="15">
        <f t="shared" si="4"/>
        <v>41836.125</v>
      </c>
      <c r="U14">
        <f t="shared" si="0"/>
        <v>2014</v>
      </c>
    </row>
    <row r="15" spans="1:23" ht="32" hidden="1" x14ac:dyDescent="0.2">
      <c r="A15">
        <v>13</v>
      </c>
      <c r="B15" s="3" t="s">
        <v>15</v>
      </c>
      <c r="C15" s="3" t="s">
        <v>4124</v>
      </c>
      <c r="D15" s="25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1"/>
        <v>160</v>
      </c>
      <c r="P15">
        <f t="shared" si="2"/>
        <v>109.78</v>
      </c>
      <c r="Q15" s="12" t="s">
        <v>8308</v>
      </c>
      <c r="R15" t="s">
        <v>8309</v>
      </c>
      <c r="S15" s="15">
        <f t="shared" si="3"/>
        <v>42508.677187499998</v>
      </c>
      <c r="T15" s="15">
        <f t="shared" si="4"/>
        <v>42544.852083333331</v>
      </c>
      <c r="U15">
        <f t="shared" si="0"/>
        <v>2016</v>
      </c>
    </row>
    <row r="16" spans="1:23" ht="32" hidden="1" x14ac:dyDescent="0.2">
      <c r="A16">
        <v>14</v>
      </c>
      <c r="B16" s="3" t="s">
        <v>16</v>
      </c>
      <c r="C16" s="3" t="s">
        <v>4125</v>
      </c>
      <c r="D16" s="25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1"/>
        <v>101</v>
      </c>
      <c r="P16">
        <f t="shared" si="2"/>
        <v>147.71</v>
      </c>
      <c r="Q16" s="12" t="s">
        <v>8308</v>
      </c>
      <c r="R16" t="s">
        <v>8309</v>
      </c>
      <c r="S16" s="15">
        <f t="shared" si="3"/>
        <v>41808.02648148148</v>
      </c>
      <c r="T16" s="15">
        <f t="shared" si="4"/>
        <v>41833.582638888889</v>
      </c>
      <c r="U16">
        <f t="shared" si="0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25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1"/>
        <v>107</v>
      </c>
      <c r="P17">
        <f t="shared" si="2"/>
        <v>21.76</v>
      </c>
      <c r="Q17" s="12" t="s">
        <v>8308</v>
      </c>
      <c r="R17" t="s">
        <v>8309</v>
      </c>
      <c r="S17" s="15">
        <f t="shared" si="3"/>
        <v>42256.391875000001</v>
      </c>
      <c r="T17" s="15">
        <f t="shared" si="4"/>
        <v>42274.843055555553</v>
      </c>
      <c r="U17">
        <f t="shared" si="0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25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1"/>
        <v>100</v>
      </c>
      <c r="P18">
        <f t="shared" si="2"/>
        <v>171.84</v>
      </c>
      <c r="Q18" s="12" t="s">
        <v>8308</v>
      </c>
      <c r="R18" t="s">
        <v>8309</v>
      </c>
      <c r="S18" s="15">
        <f t="shared" si="3"/>
        <v>41760.796423611115</v>
      </c>
      <c r="T18" s="15">
        <f t="shared" si="4"/>
        <v>41806.229166666664</v>
      </c>
      <c r="U18">
        <f t="shared" si="0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25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1"/>
        <v>101</v>
      </c>
      <c r="P19">
        <f t="shared" si="2"/>
        <v>41.94</v>
      </c>
      <c r="Q19" s="12" t="s">
        <v>8308</v>
      </c>
      <c r="R19" t="s">
        <v>8309</v>
      </c>
      <c r="S19" s="15">
        <f t="shared" si="3"/>
        <v>41917.731736111113</v>
      </c>
      <c r="T19" s="15">
        <f t="shared" si="4"/>
        <v>41947.773402777777</v>
      </c>
      <c r="U19">
        <f t="shared" si="0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25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1"/>
        <v>106</v>
      </c>
      <c r="P20">
        <f t="shared" si="2"/>
        <v>93.26</v>
      </c>
      <c r="Q20" s="12" t="s">
        <v>8308</v>
      </c>
      <c r="R20" t="s">
        <v>8309</v>
      </c>
      <c r="S20" s="15">
        <f t="shared" si="3"/>
        <v>41869.542314814818</v>
      </c>
      <c r="T20" s="15">
        <f t="shared" si="4"/>
        <v>41899.542314814818</v>
      </c>
      <c r="U20">
        <f t="shared" si="0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25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1"/>
        <v>145</v>
      </c>
      <c r="P21">
        <f t="shared" si="2"/>
        <v>56.14</v>
      </c>
      <c r="Q21" s="12" t="s">
        <v>8308</v>
      </c>
      <c r="R21" t="s">
        <v>8309</v>
      </c>
      <c r="S21" s="15">
        <f t="shared" si="3"/>
        <v>42175.816365740742</v>
      </c>
      <c r="T21" s="15">
        <f t="shared" si="4"/>
        <v>42205.816365740742</v>
      </c>
      <c r="U21">
        <f t="shared" si="0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25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1"/>
        <v>100</v>
      </c>
      <c r="P22">
        <f t="shared" si="2"/>
        <v>80.16</v>
      </c>
      <c r="Q22" s="12" t="s">
        <v>8308</v>
      </c>
      <c r="R22" t="s">
        <v>8309</v>
      </c>
      <c r="S22" s="15">
        <f t="shared" si="3"/>
        <v>42200.758240740746</v>
      </c>
      <c r="T22" s="15">
        <f t="shared" si="4"/>
        <v>42260.758240740746</v>
      </c>
      <c r="U22">
        <f t="shared" si="0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25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1"/>
        <v>109</v>
      </c>
      <c r="P23">
        <f t="shared" si="2"/>
        <v>199.9</v>
      </c>
      <c r="Q23" s="12" t="s">
        <v>8308</v>
      </c>
      <c r="R23" t="s">
        <v>8309</v>
      </c>
      <c r="S23" s="15">
        <f t="shared" si="3"/>
        <v>41878.627187500002</v>
      </c>
      <c r="T23" s="15">
        <f t="shared" si="4"/>
        <v>41908.627187500002</v>
      </c>
      <c r="U23">
        <f t="shared" si="0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25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1"/>
        <v>117</v>
      </c>
      <c r="P24">
        <f t="shared" si="2"/>
        <v>51.25</v>
      </c>
      <c r="Q24" s="12" t="s">
        <v>8308</v>
      </c>
      <c r="R24" t="s">
        <v>8309</v>
      </c>
      <c r="S24" s="15">
        <f t="shared" si="3"/>
        <v>41989.91134259259</v>
      </c>
      <c r="T24" s="15">
        <f t="shared" si="4"/>
        <v>42005.332638888889</v>
      </c>
      <c r="U24">
        <f t="shared" si="0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25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1"/>
        <v>119</v>
      </c>
      <c r="P25">
        <f t="shared" si="2"/>
        <v>103.04</v>
      </c>
      <c r="Q25" s="12" t="s">
        <v>8308</v>
      </c>
      <c r="R25" t="s">
        <v>8309</v>
      </c>
      <c r="S25" s="15">
        <f t="shared" si="3"/>
        <v>42097.778946759259</v>
      </c>
      <c r="T25" s="15">
        <f t="shared" si="4"/>
        <v>42124.638888888891</v>
      </c>
      <c r="U25">
        <f t="shared" si="0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25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1"/>
        <v>109</v>
      </c>
      <c r="P26">
        <f t="shared" si="2"/>
        <v>66.349999999999994</v>
      </c>
      <c r="Q26" s="12" t="s">
        <v>8308</v>
      </c>
      <c r="R26" t="s">
        <v>8309</v>
      </c>
      <c r="S26" s="15">
        <f t="shared" si="3"/>
        <v>42229.820173611108</v>
      </c>
      <c r="T26" s="15">
        <f t="shared" si="4"/>
        <v>42262.818750000006</v>
      </c>
      <c r="U26">
        <f t="shared" si="0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25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1"/>
        <v>133</v>
      </c>
      <c r="P27">
        <f t="shared" si="2"/>
        <v>57.14</v>
      </c>
      <c r="Q27" s="12" t="s">
        <v>8308</v>
      </c>
      <c r="R27" t="s">
        <v>8309</v>
      </c>
      <c r="S27" s="15">
        <f t="shared" si="3"/>
        <v>42318.025011574078</v>
      </c>
      <c r="T27" s="15">
        <f t="shared" si="4"/>
        <v>42378.025011574078</v>
      </c>
      <c r="U27">
        <f t="shared" si="0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25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1"/>
        <v>155</v>
      </c>
      <c r="P28">
        <f t="shared" si="2"/>
        <v>102.11</v>
      </c>
      <c r="Q28" s="12" t="s">
        <v>8308</v>
      </c>
      <c r="R28" t="s">
        <v>8309</v>
      </c>
      <c r="S28" s="15">
        <f t="shared" si="3"/>
        <v>41828.515555555554</v>
      </c>
      <c r="T28" s="15">
        <f t="shared" si="4"/>
        <v>41868.515555555554</v>
      </c>
      <c r="U28">
        <f t="shared" si="0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25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1"/>
        <v>112</v>
      </c>
      <c r="P29">
        <f t="shared" si="2"/>
        <v>148.97</v>
      </c>
      <c r="Q29" s="12" t="s">
        <v>8308</v>
      </c>
      <c r="R29" t="s">
        <v>8309</v>
      </c>
      <c r="S29" s="15">
        <f t="shared" si="3"/>
        <v>41929.164733796293</v>
      </c>
      <c r="T29" s="15">
        <f t="shared" si="4"/>
        <v>41959.206400462965</v>
      </c>
      <c r="U29">
        <f t="shared" si="0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25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1"/>
        <v>100</v>
      </c>
      <c r="P30">
        <f t="shared" si="2"/>
        <v>169.61</v>
      </c>
      <c r="Q30" s="12" t="s">
        <v>8308</v>
      </c>
      <c r="R30" t="s">
        <v>8309</v>
      </c>
      <c r="S30" s="15">
        <f t="shared" si="3"/>
        <v>42324.96393518518</v>
      </c>
      <c r="T30" s="15">
        <f t="shared" si="4"/>
        <v>42354.96393518518</v>
      </c>
      <c r="U30">
        <f t="shared" si="0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25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1"/>
        <v>123</v>
      </c>
      <c r="P31">
        <f t="shared" si="2"/>
        <v>31.62</v>
      </c>
      <c r="Q31" s="12" t="s">
        <v>8308</v>
      </c>
      <c r="R31" t="s">
        <v>8309</v>
      </c>
      <c r="S31" s="15">
        <f t="shared" si="3"/>
        <v>41812.67324074074</v>
      </c>
      <c r="T31" s="15">
        <f t="shared" si="4"/>
        <v>41842.67324074074</v>
      </c>
      <c r="U31">
        <f t="shared" si="0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25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1"/>
        <v>101</v>
      </c>
      <c r="P32">
        <f t="shared" si="2"/>
        <v>76.45</v>
      </c>
      <c r="Q32" s="12" t="s">
        <v>8308</v>
      </c>
      <c r="R32" t="s">
        <v>8309</v>
      </c>
      <c r="S32" s="15">
        <f t="shared" si="3"/>
        <v>41842.292997685188</v>
      </c>
      <c r="T32" s="15">
        <f t="shared" si="4"/>
        <v>41872.292997685188</v>
      </c>
      <c r="U32">
        <f t="shared" si="0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25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1"/>
        <v>100</v>
      </c>
      <c r="P33">
        <f t="shared" si="2"/>
        <v>13</v>
      </c>
      <c r="Q33" s="12" t="s">
        <v>8308</v>
      </c>
      <c r="R33" t="s">
        <v>8309</v>
      </c>
      <c r="S33" s="15">
        <f t="shared" si="3"/>
        <v>42376.79206018518</v>
      </c>
      <c r="T33" s="15">
        <f t="shared" si="4"/>
        <v>42394.79206018518</v>
      </c>
      <c r="U33">
        <f t="shared" si="0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25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1"/>
        <v>100</v>
      </c>
      <c r="P34">
        <f t="shared" si="2"/>
        <v>320.45</v>
      </c>
      <c r="Q34" s="12" t="s">
        <v>8308</v>
      </c>
      <c r="R34" t="s">
        <v>8309</v>
      </c>
      <c r="S34" s="15">
        <f t="shared" si="3"/>
        <v>42461.627511574072</v>
      </c>
      <c r="T34" s="15">
        <f t="shared" si="4"/>
        <v>42503.165972222225</v>
      </c>
      <c r="U34">
        <f t="shared" si="0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25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1"/>
        <v>102</v>
      </c>
      <c r="P35">
        <f t="shared" si="2"/>
        <v>83.75</v>
      </c>
      <c r="Q35" s="12" t="s">
        <v>8308</v>
      </c>
      <c r="R35" t="s">
        <v>8309</v>
      </c>
      <c r="S35" s="15">
        <f t="shared" si="3"/>
        <v>42286.660891203705</v>
      </c>
      <c r="T35" s="15">
        <f t="shared" si="4"/>
        <v>42316.702557870376</v>
      </c>
      <c r="U35">
        <f t="shared" si="0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25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1"/>
        <v>130</v>
      </c>
      <c r="P36">
        <f t="shared" si="2"/>
        <v>49.88</v>
      </c>
      <c r="Q36" s="12" t="s">
        <v>8308</v>
      </c>
      <c r="R36" t="s">
        <v>8309</v>
      </c>
      <c r="S36" s="15">
        <f t="shared" si="3"/>
        <v>41841.321770833332</v>
      </c>
      <c r="T36" s="15">
        <f t="shared" si="4"/>
        <v>41856.321770833332</v>
      </c>
      <c r="U36">
        <f t="shared" si="0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25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1"/>
        <v>167</v>
      </c>
      <c r="P37">
        <f t="shared" si="2"/>
        <v>59.46</v>
      </c>
      <c r="Q37" s="12" t="s">
        <v>8308</v>
      </c>
      <c r="R37" t="s">
        <v>8309</v>
      </c>
      <c r="S37" s="15">
        <f t="shared" si="3"/>
        <v>42098.291828703703</v>
      </c>
      <c r="T37" s="15">
        <f t="shared" si="4"/>
        <v>42122</v>
      </c>
      <c r="U37">
        <f t="shared" si="0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25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1"/>
        <v>142</v>
      </c>
      <c r="P38">
        <f t="shared" si="2"/>
        <v>193.84</v>
      </c>
      <c r="Q38" s="12" t="s">
        <v>8308</v>
      </c>
      <c r="R38" t="s">
        <v>8309</v>
      </c>
      <c r="S38" s="15">
        <f t="shared" si="3"/>
        <v>42068.307002314818</v>
      </c>
      <c r="T38" s="15">
        <f t="shared" si="4"/>
        <v>42098.265335648146</v>
      </c>
      <c r="U38">
        <f t="shared" si="0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25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1"/>
        <v>183</v>
      </c>
      <c r="P39">
        <f t="shared" si="2"/>
        <v>159.51</v>
      </c>
      <c r="Q39" s="12" t="s">
        <v>8308</v>
      </c>
      <c r="R39" t="s">
        <v>8309</v>
      </c>
      <c r="S39" s="15">
        <f t="shared" si="3"/>
        <v>42032.693043981482</v>
      </c>
      <c r="T39" s="15">
        <f t="shared" si="4"/>
        <v>42062.693043981482</v>
      </c>
      <c r="U39">
        <f t="shared" si="0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25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1"/>
        <v>110</v>
      </c>
      <c r="P40">
        <f t="shared" si="2"/>
        <v>41.68</v>
      </c>
      <c r="Q40" s="12" t="s">
        <v>8308</v>
      </c>
      <c r="R40" t="s">
        <v>8309</v>
      </c>
      <c r="S40" s="15">
        <f t="shared" si="3"/>
        <v>41375.057222222218</v>
      </c>
      <c r="T40" s="15">
        <f t="shared" si="4"/>
        <v>41405.057222222218</v>
      </c>
      <c r="U40">
        <f t="shared" si="0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25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1"/>
        <v>131</v>
      </c>
      <c r="P41">
        <f t="shared" si="2"/>
        <v>150.9</v>
      </c>
      <c r="Q41" s="12" t="s">
        <v>8308</v>
      </c>
      <c r="R41" t="s">
        <v>8309</v>
      </c>
      <c r="S41" s="15">
        <f t="shared" si="3"/>
        <v>41754.047083333331</v>
      </c>
      <c r="T41" s="15">
        <f t="shared" si="4"/>
        <v>41784.957638888889</v>
      </c>
      <c r="U41">
        <f t="shared" si="0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25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1"/>
        <v>101</v>
      </c>
      <c r="P42">
        <f t="shared" si="2"/>
        <v>126.69</v>
      </c>
      <c r="Q42" s="12" t="s">
        <v>8308</v>
      </c>
      <c r="R42" t="s">
        <v>8309</v>
      </c>
      <c r="S42" s="15">
        <f t="shared" si="3"/>
        <v>41789.21398148148</v>
      </c>
      <c r="T42" s="15">
        <f t="shared" si="4"/>
        <v>41809.166666666664</v>
      </c>
      <c r="U42">
        <f t="shared" si="0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25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1"/>
        <v>100</v>
      </c>
      <c r="P43">
        <f t="shared" si="2"/>
        <v>105.26</v>
      </c>
      <c r="Q43" s="12" t="s">
        <v>8308</v>
      </c>
      <c r="R43" t="s">
        <v>8309</v>
      </c>
      <c r="S43" s="15">
        <f t="shared" si="3"/>
        <v>41887.568912037037</v>
      </c>
      <c r="T43" s="15">
        <f t="shared" si="4"/>
        <v>41917.568912037037</v>
      </c>
      <c r="U43">
        <f t="shared" si="0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25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1"/>
        <v>142</v>
      </c>
      <c r="P44">
        <f t="shared" si="2"/>
        <v>117.51</v>
      </c>
      <c r="Q44" s="12" t="s">
        <v>8308</v>
      </c>
      <c r="R44" t="s">
        <v>8309</v>
      </c>
      <c r="S44" s="15">
        <f t="shared" si="3"/>
        <v>41971.639189814814</v>
      </c>
      <c r="T44" s="15">
        <f t="shared" si="4"/>
        <v>42001.639189814814</v>
      </c>
      <c r="U44">
        <f t="shared" si="0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25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1"/>
        <v>309</v>
      </c>
      <c r="P45">
        <f t="shared" si="2"/>
        <v>117.36</v>
      </c>
      <c r="Q45" s="12" t="s">
        <v>8308</v>
      </c>
      <c r="R45" t="s">
        <v>8309</v>
      </c>
      <c r="S45" s="15">
        <f t="shared" si="3"/>
        <v>41802.790347222224</v>
      </c>
      <c r="T45" s="15">
        <f t="shared" si="4"/>
        <v>41833</v>
      </c>
      <c r="U45">
        <f t="shared" si="0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25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1"/>
        <v>100</v>
      </c>
      <c r="P46">
        <f t="shared" si="2"/>
        <v>133.33000000000001</v>
      </c>
      <c r="Q46" s="12" t="s">
        <v>8308</v>
      </c>
      <c r="R46" t="s">
        <v>8309</v>
      </c>
      <c r="S46" s="15">
        <f t="shared" si="3"/>
        <v>41874.098807870374</v>
      </c>
      <c r="T46" s="15">
        <f t="shared" si="4"/>
        <v>41919.098807870374</v>
      </c>
      <c r="U46">
        <f t="shared" si="0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25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1"/>
        <v>120</v>
      </c>
      <c r="P47">
        <f t="shared" si="2"/>
        <v>98.36</v>
      </c>
      <c r="Q47" s="12" t="s">
        <v>8308</v>
      </c>
      <c r="R47" t="s">
        <v>8309</v>
      </c>
      <c r="S47" s="15">
        <f t="shared" si="3"/>
        <v>42457.623923611114</v>
      </c>
      <c r="T47" s="15">
        <f t="shared" si="4"/>
        <v>42487.623923611114</v>
      </c>
      <c r="U47">
        <f t="shared" si="0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25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1"/>
        <v>104</v>
      </c>
      <c r="P48">
        <f t="shared" si="2"/>
        <v>194.44</v>
      </c>
      <c r="Q48" s="12" t="s">
        <v>8308</v>
      </c>
      <c r="R48" t="s">
        <v>8309</v>
      </c>
      <c r="S48" s="15">
        <f t="shared" si="3"/>
        <v>42323.964976851858</v>
      </c>
      <c r="T48" s="15">
        <f t="shared" si="4"/>
        <v>42353.964976851858</v>
      </c>
      <c r="U48">
        <f t="shared" si="0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25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1"/>
        <v>108</v>
      </c>
      <c r="P49">
        <f t="shared" si="2"/>
        <v>76.87</v>
      </c>
      <c r="Q49" s="12" t="s">
        <v>8308</v>
      </c>
      <c r="R49" t="s">
        <v>8309</v>
      </c>
      <c r="S49" s="15">
        <f t="shared" si="3"/>
        <v>41932.819525462961</v>
      </c>
      <c r="T49" s="15">
        <f t="shared" si="4"/>
        <v>41992.861192129625</v>
      </c>
      <c r="U49">
        <f t="shared" si="0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25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1"/>
        <v>108</v>
      </c>
      <c r="P50">
        <f t="shared" si="2"/>
        <v>56.82</v>
      </c>
      <c r="Q50" s="12" t="s">
        <v>8308</v>
      </c>
      <c r="R50" t="s">
        <v>8309</v>
      </c>
      <c r="S50" s="15">
        <f t="shared" si="3"/>
        <v>42033.516898148147</v>
      </c>
      <c r="T50" s="15">
        <f t="shared" si="4"/>
        <v>42064.5</v>
      </c>
      <c r="U50">
        <f t="shared" si="0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25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1"/>
        <v>100</v>
      </c>
      <c r="P51">
        <f t="shared" si="2"/>
        <v>137.93</v>
      </c>
      <c r="Q51" s="12" t="s">
        <v>8308</v>
      </c>
      <c r="R51" t="s">
        <v>8309</v>
      </c>
      <c r="S51" s="15">
        <f t="shared" si="3"/>
        <v>42271.176446759258</v>
      </c>
      <c r="T51" s="15">
        <f t="shared" si="4"/>
        <v>42301.176446759258</v>
      </c>
      <c r="U51">
        <f t="shared" si="0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25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1"/>
        <v>100</v>
      </c>
      <c r="P52">
        <f t="shared" si="2"/>
        <v>27.27</v>
      </c>
      <c r="Q52" s="12" t="s">
        <v>8308</v>
      </c>
      <c r="R52" t="s">
        <v>8309</v>
      </c>
      <c r="S52" s="15">
        <f t="shared" si="3"/>
        <v>41995.752986111111</v>
      </c>
      <c r="T52" s="15">
        <f t="shared" si="4"/>
        <v>42034.708333333328</v>
      </c>
      <c r="U52">
        <f t="shared" si="0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25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1"/>
        <v>128</v>
      </c>
      <c r="P53">
        <f t="shared" si="2"/>
        <v>118.34</v>
      </c>
      <c r="Q53" s="12" t="s">
        <v>8308</v>
      </c>
      <c r="R53" t="s">
        <v>8309</v>
      </c>
      <c r="S53" s="15">
        <f t="shared" si="3"/>
        <v>42196.928668981483</v>
      </c>
      <c r="T53" s="15">
        <f t="shared" si="4"/>
        <v>42226.928668981483</v>
      </c>
      <c r="U53">
        <f t="shared" si="0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25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1"/>
        <v>116</v>
      </c>
      <c r="P54">
        <f t="shared" si="2"/>
        <v>223.48</v>
      </c>
      <c r="Q54" s="12" t="s">
        <v>8308</v>
      </c>
      <c r="R54" t="s">
        <v>8309</v>
      </c>
      <c r="S54" s="15">
        <f t="shared" si="3"/>
        <v>41807.701921296299</v>
      </c>
      <c r="T54" s="15">
        <f t="shared" si="4"/>
        <v>41837.701921296299</v>
      </c>
      <c r="U54">
        <f t="shared" si="0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25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1"/>
        <v>110</v>
      </c>
      <c r="P55">
        <f t="shared" si="2"/>
        <v>28.11</v>
      </c>
      <c r="Q55" s="12" t="s">
        <v>8308</v>
      </c>
      <c r="R55" t="s">
        <v>8309</v>
      </c>
      <c r="S55" s="15">
        <f t="shared" si="3"/>
        <v>41719.549131944441</v>
      </c>
      <c r="T55" s="15">
        <f t="shared" si="4"/>
        <v>41733.916666666664</v>
      </c>
      <c r="U55">
        <f t="shared" si="0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25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1"/>
        <v>101</v>
      </c>
      <c r="P56">
        <f t="shared" si="2"/>
        <v>194.23</v>
      </c>
      <c r="Q56" s="12" t="s">
        <v>8308</v>
      </c>
      <c r="R56" t="s">
        <v>8309</v>
      </c>
      <c r="S56" s="15">
        <f t="shared" si="3"/>
        <v>42333.713206018518</v>
      </c>
      <c r="T56" s="15">
        <f t="shared" si="4"/>
        <v>42363.713206018518</v>
      </c>
      <c r="U56">
        <f t="shared" si="0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25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1"/>
        <v>129</v>
      </c>
      <c r="P57">
        <f t="shared" si="2"/>
        <v>128.94999999999999</v>
      </c>
      <c r="Q57" s="12" t="s">
        <v>8308</v>
      </c>
      <c r="R57" t="s">
        <v>8309</v>
      </c>
      <c r="S57" s="15">
        <f t="shared" si="3"/>
        <v>42496.968935185185</v>
      </c>
      <c r="T57" s="15">
        <f t="shared" si="4"/>
        <v>42517.968935185185</v>
      </c>
      <c r="U57">
        <f t="shared" si="0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25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1"/>
        <v>107</v>
      </c>
      <c r="P58">
        <f t="shared" si="2"/>
        <v>49.32</v>
      </c>
      <c r="Q58" s="12" t="s">
        <v>8308</v>
      </c>
      <c r="R58" t="s">
        <v>8309</v>
      </c>
      <c r="S58" s="15">
        <f t="shared" si="3"/>
        <v>42149.548888888887</v>
      </c>
      <c r="T58" s="15">
        <f t="shared" si="4"/>
        <v>42163.666666666672</v>
      </c>
      <c r="U58">
        <f t="shared" si="0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25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1"/>
        <v>102</v>
      </c>
      <c r="P59">
        <f t="shared" si="2"/>
        <v>221.52</v>
      </c>
      <c r="Q59" s="12" t="s">
        <v>8308</v>
      </c>
      <c r="R59" t="s">
        <v>8309</v>
      </c>
      <c r="S59" s="15">
        <f t="shared" si="3"/>
        <v>42089.83289351852</v>
      </c>
      <c r="T59" s="15">
        <f t="shared" si="4"/>
        <v>42119.83289351852</v>
      </c>
      <c r="U59">
        <f t="shared" si="0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25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1"/>
        <v>103</v>
      </c>
      <c r="P60">
        <f t="shared" si="2"/>
        <v>137.21</v>
      </c>
      <c r="Q60" s="12" t="s">
        <v>8308</v>
      </c>
      <c r="R60" t="s">
        <v>8309</v>
      </c>
      <c r="S60" s="15">
        <f t="shared" si="3"/>
        <v>41932.745046296295</v>
      </c>
      <c r="T60" s="15">
        <f t="shared" si="4"/>
        <v>41962.786712962959</v>
      </c>
      <c r="U60">
        <f t="shared" si="0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25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1"/>
        <v>100</v>
      </c>
      <c r="P61">
        <f t="shared" si="2"/>
        <v>606.82000000000005</v>
      </c>
      <c r="Q61" s="12" t="s">
        <v>8308</v>
      </c>
      <c r="R61" t="s">
        <v>8309</v>
      </c>
      <c r="S61" s="15">
        <f t="shared" si="3"/>
        <v>42230.23583333334</v>
      </c>
      <c r="T61" s="15">
        <f t="shared" si="4"/>
        <v>42261.875</v>
      </c>
      <c r="U61">
        <f t="shared" si="0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25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1"/>
        <v>103</v>
      </c>
      <c r="P62">
        <f t="shared" si="2"/>
        <v>43.04</v>
      </c>
      <c r="Q62" s="12" t="s">
        <v>8308</v>
      </c>
      <c r="R62" t="s">
        <v>8310</v>
      </c>
      <c r="S62" s="15">
        <f t="shared" si="3"/>
        <v>41701.901817129627</v>
      </c>
      <c r="T62" s="15">
        <f t="shared" si="4"/>
        <v>41721</v>
      </c>
      <c r="U62">
        <f t="shared" si="0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25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1"/>
        <v>148</v>
      </c>
      <c r="P63">
        <f t="shared" si="2"/>
        <v>322.39</v>
      </c>
      <c r="Q63" s="12" t="s">
        <v>8308</v>
      </c>
      <c r="R63" t="s">
        <v>8310</v>
      </c>
      <c r="S63" s="15">
        <f t="shared" si="3"/>
        <v>41409.814317129632</v>
      </c>
      <c r="T63" s="15">
        <f t="shared" si="4"/>
        <v>41431.814317129632</v>
      </c>
      <c r="U63">
        <f t="shared" si="0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25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1"/>
        <v>155</v>
      </c>
      <c r="P64">
        <f t="shared" si="2"/>
        <v>96.71</v>
      </c>
      <c r="Q64" s="12" t="s">
        <v>8308</v>
      </c>
      <c r="R64" t="s">
        <v>8310</v>
      </c>
      <c r="S64" s="15">
        <f t="shared" si="3"/>
        <v>41311.799513888887</v>
      </c>
      <c r="T64" s="15">
        <f t="shared" si="4"/>
        <v>41336.799513888887</v>
      </c>
      <c r="U64">
        <f t="shared" si="0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25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1"/>
        <v>114</v>
      </c>
      <c r="P65">
        <f t="shared" si="2"/>
        <v>35.47</v>
      </c>
      <c r="Q65" s="12" t="s">
        <v>8308</v>
      </c>
      <c r="R65" t="s">
        <v>8310</v>
      </c>
      <c r="S65" s="15">
        <f t="shared" si="3"/>
        <v>41612.912187499998</v>
      </c>
      <c r="T65" s="15">
        <f t="shared" si="4"/>
        <v>41636.207638888889</v>
      </c>
      <c r="U65">
        <f t="shared" si="0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25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1"/>
        <v>173</v>
      </c>
      <c r="P66">
        <f t="shared" si="2"/>
        <v>86.67</v>
      </c>
      <c r="Q66" s="12" t="s">
        <v>8308</v>
      </c>
      <c r="R66" t="s">
        <v>8310</v>
      </c>
      <c r="S66" s="15">
        <f t="shared" si="3"/>
        <v>41433.01829861111</v>
      </c>
      <c r="T66" s="15">
        <f t="shared" si="4"/>
        <v>41463.01829861111</v>
      </c>
      <c r="U66">
        <f t="shared" ref="U66:U129" si="5">YEAR(S66)</f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25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6">ROUND(E67/D67*100, 0)</f>
        <v>108</v>
      </c>
      <c r="P67">
        <f t="shared" ref="P67:P130" si="7">IFERROR(ROUND(E67/L67,2),0)</f>
        <v>132.05000000000001</v>
      </c>
      <c r="Q67" s="12" t="s">
        <v>8308</v>
      </c>
      <c r="R67" t="s">
        <v>8310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  <c r="U67">
        <f t="shared" si="5"/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25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6"/>
        <v>119</v>
      </c>
      <c r="P68">
        <f t="shared" si="7"/>
        <v>91.23</v>
      </c>
      <c r="Q68" s="12" t="s">
        <v>8308</v>
      </c>
      <c r="R68" t="s">
        <v>8310</v>
      </c>
      <c r="S68" s="15">
        <f t="shared" si="8"/>
        <v>42539.849768518514</v>
      </c>
      <c r="T68" s="15">
        <f t="shared" si="9"/>
        <v>42569.849768518514</v>
      </c>
      <c r="U68">
        <f t="shared" si="5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25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6"/>
        <v>116</v>
      </c>
      <c r="P69">
        <f t="shared" si="7"/>
        <v>116.25</v>
      </c>
      <c r="Q69" s="12" t="s">
        <v>8308</v>
      </c>
      <c r="R69" t="s">
        <v>8310</v>
      </c>
      <c r="S69" s="15">
        <f t="shared" si="8"/>
        <v>41075.583379629628</v>
      </c>
      <c r="T69" s="15">
        <f t="shared" si="9"/>
        <v>41105.583379629628</v>
      </c>
      <c r="U69">
        <f t="shared" si="5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25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6"/>
        <v>127</v>
      </c>
      <c r="P70">
        <f t="shared" si="7"/>
        <v>21.19</v>
      </c>
      <c r="Q70" s="12" t="s">
        <v>8308</v>
      </c>
      <c r="R70" t="s">
        <v>8310</v>
      </c>
      <c r="S70" s="15">
        <f t="shared" si="8"/>
        <v>41663.569340277776</v>
      </c>
      <c r="T70" s="15">
        <f t="shared" si="9"/>
        <v>41693.569340277776</v>
      </c>
      <c r="U70">
        <f t="shared" si="5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25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6"/>
        <v>111</v>
      </c>
      <c r="P71">
        <f t="shared" si="7"/>
        <v>62.33</v>
      </c>
      <c r="Q71" s="12" t="s">
        <v>8308</v>
      </c>
      <c r="R71" t="s">
        <v>8310</v>
      </c>
      <c r="S71" s="15">
        <f t="shared" si="8"/>
        <v>40786.187789351854</v>
      </c>
      <c r="T71" s="15">
        <f t="shared" si="9"/>
        <v>40818.290972222225</v>
      </c>
      <c r="U71">
        <f t="shared" si="5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25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6"/>
        <v>127</v>
      </c>
      <c r="P72">
        <f t="shared" si="7"/>
        <v>37.409999999999997</v>
      </c>
      <c r="Q72" s="12" t="s">
        <v>8308</v>
      </c>
      <c r="R72" t="s">
        <v>8310</v>
      </c>
      <c r="S72" s="15">
        <f t="shared" si="8"/>
        <v>40730.896354166667</v>
      </c>
      <c r="T72" s="15">
        <f t="shared" si="9"/>
        <v>40790.896354166667</v>
      </c>
      <c r="U72">
        <f t="shared" si="5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25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6"/>
        <v>124</v>
      </c>
      <c r="P73">
        <f t="shared" si="7"/>
        <v>69.72</v>
      </c>
      <c r="Q73" s="12" t="s">
        <v>8308</v>
      </c>
      <c r="R73" t="s">
        <v>8310</v>
      </c>
      <c r="S73" s="15">
        <f t="shared" si="8"/>
        <v>40997.271493055552</v>
      </c>
      <c r="T73" s="15">
        <f t="shared" si="9"/>
        <v>41057.271493055552</v>
      </c>
      <c r="U73">
        <f t="shared" si="5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25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6"/>
        <v>108</v>
      </c>
      <c r="P74">
        <f t="shared" si="7"/>
        <v>58.17</v>
      </c>
      <c r="Q74" s="12" t="s">
        <v>8308</v>
      </c>
      <c r="R74" t="s">
        <v>8310</v>
      </c>
      <c r="S74" s="15">
        <f t="shared" si="8"/>
        <v>41208.010196759256</v>
      </c>
      <c r="T74" s="15">
        <f t="shared" si="9"/>
        <v>41228</v>
      </c>
      <c r="U74">
        <f t="shared" si="5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25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6"/>
        <v>100</v>
      </c>
      <c r="P75">
        <f t="shared" si="7"/>
        <v>50</v>
      </c>
      <c r="Q75" s="12" t="s">
        <v>8308</v>
      </c>
      <c r="R75" t="s">
        <v>8310</v>
      </c>
      <c r="S75" s="15">
        <f t="shared" si="8"/>
        <v>40587.75675925926</v>
      </c>
      <c r="T75" s="15">
        <f t="shared" si="9"/>
        <v>40666.165972222225</v>
      </c>
      <c r="U75">
        <f t="shared" si="5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25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6"/>
        <v>113</v>
      </c>
      <c r="P76">
        <f t="shared" si="7"/>
        <v>19.47</v>
      </c>
      <c r="Q76" s="12" t="s">
        <v>8308</v>
      </c>
      <c r="R76" t="s">
        <v>8310</v>
      </c>
      <c r="S76" s="15">
        <f t="shared" si="8"/>
        <v>42360.487210648149</v>
      </c>
      <c r="T76" s="15">
        <f t="shared" si="9"/>
        <v>42390.487210648149</v>
      </c>
      <c r="U76">
        <f t="shared" si="5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25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6"/>
        <v>115</v>
      </c>
      <c r="P77">
        <f t="shared" si="7"/>
        <v>85.96</v>
      </c>
      <c r="Q77" s="12" t="s">
        <v>8308</v>
      </c>
      <c r="R77" t="s">
        <v>8310</v>
      </c>
      <c r="S77" s="15">
        <f t="shared" si="8"/>
        <v>41357.209166666667</v>
      </c>
      <c r="T77" s="15">
        <f t="shared" si="9"/>
        <v>41387.209166666667</v>
      </c>
      <c r="U77">
        <f t="shared" si="5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25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6"/>
        <v>153</v>
      </c>
      <c r="P78">
        <f t="shared" si="7"/>
        <v>30.67</v>
      </c>
      <c r="Q78" s="12" t="s">
        <v>8308</v>
      </c>
      <c r="R78" t="s">
        <v>8310</v>
      </c>
      <c r="S78" s="15">
        <f t="shared" si="8"/>
        <v>40844.691643518519</v>
      </c>
      <c r="T78" s="15">
        <f t="shared" si="9"/>
        <v>40904.733310185184</v>
      </c>
      <c r="U78">
        <f t="shared" si="5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25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6"/>
        <v>393</v>
      </c>
      <c r="P79">
        <f t="shared" si="7"/>
        <v>60.38</v>
      </c>
      <c r="Q79" s="12" t="s">
        <v>8308</v>
      </c>
      <c r="R79" t="s">
        <v>8310</v>
      </c>
      <c r="S79" s="15">
        <f t="shared" si="8"/>
        <v>40997.144872685189</v>
      </c>
      <c r="T79" s="15">
        <f t="shared" si="9"/>
        <v>41050.124305555553</v>
      </c>
      <c r="U79">
        <f t="shared" si="5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25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6"/>
        <v>2702</v>
      </c>
      <c r="P80">
        <f t="shared" si="7"/>
        <v>38.6</v>
      </c>
      <c r="Q80" s="12" t="s">
        <v>8308</v>
      </c>
      <c r="R80" t="s">
        <v>8310</v>
      </c>
      <c r="S80" s="15">
        <f t="shared" si="8"/>
        <v>42604.730567129634</v>
      </c>
      <c r="T80" s="15">
        <f t="shared" si="9"/>
        <v>42614.730567129634</v>
      </c>
      <c r="U80">
        <f t="shared" si="5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25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6"/>
        <v>127</v>
      </c>
      <c r="P81">
        <f t="shared" si="7"/>
        <v>40.270000000000003</v>
      </c>
      <c r="Q81" s="12" t="s">
        <v>8308</v>
      </c>
      <c r="R81" t="s">
        <v>8310</v>
      </c>
      <c r="S81" s="15">
        <f t="shared" si="8"/>
        <v>41724.776539351849</v>
      </c>
      <c r="T81" s="15">
        <f t="shared" si="9"/>
        <v>41754.776539351849</v>
      </c>
      <c r="U81">
        <f t="shared" si="5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25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6"/>
        <v>107</v>
      </c>
      <c r="P82">
        <f t="shared" si="7"/>
        <v>273.83</v>
      </c>
      <c r="Q82" s="12" t="s">
        <v>8308</v>
      </c>
      <c r="R82" t="s">
        <v>8310</v>
      </c>
      <c r="S82" s="15">
        <f t="shared" si="8"/>
        <v>41583.083981481483</v>
      </c>
      <c r="T82" s="15">
        <f t="shared" si="9"/>
        <v>41618.083981481483</v>
      </c>
      <c r="U82">
        <f t="shared" si="5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25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6"/>
        <v>198</v>
      </c>
      <c r="P83">
        <f t="shared" si="7"/>
        <v>53.04</v>
      </c>
      <c r="Q83" s="12" t="s">
        <v>8308</v>
      </c>
      <c r="R83" t="s">
        <v>8310</v>
      </c>
      <c r="S83" s="15">
        <f t="shared" si="8"/>
        <v>41100.158877314818</v>
      </c>
      <c r="T83" s="15">
        <f t="shared" si="9"/>
        <v>41104.126388888886</v>
      </c>
      <c r="U83">
        <f t="shared" si="5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25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6"/>
        <v>100</v>
      </c>
      <c r="P84">
        <f t="shared" si="7"/>
        <v>40.01</v>
      </c>
      <c r="Q84" s="12" t="s">
        <v>8308</v>
      </c>
      <c r="R84" t="s">
        <v>8310</v>
      </c>
      <c r="S84" s="15">
        <f t="shared" si="8"/>
        <v>40795.820150462961</v>
      </c>
      <c r="T84" s="15">
        <f t="shared" si="9"/>
        <v>40825.820150462961</v>
      </c>
      <c r="U84">
        <f t="shared" si="5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25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6"/>
        <v>103</v>
      </c>
      <c r="P85">
        <f t="shared" si="7"/>
        <v>15.77</v>
      </c>
      <c r="Q85" s="12" t="s">
        <v>8308</v>
      </c>
      <c r="R85" t="s">
        <v>8310</v>
      </c>
      <c r="S85" s="15">
        <f t="shared" si="8"/>
        <v>42042.615613425922</v>
      </c>
      <c r="T85" s="15">
        <f t="shared" si="9"/>
        <v>42057.479166666672</v>
      </c>
      <c r="U85">
        <f t="shared" si="5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25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6"/>
        <v>100</v>
      </c>
      <c r="P86">
        <f t="shared" si="7"/>
        <v>71.430000000000007</v>
      </c>
      <c r="Q86" s="12" t="s">
        <v>8308</v>
      </c>
      <c r="R86" t="s">
        <v>8310</v>
      </c>
      <c r="S86" s="15">
        <f t="shared" si="8"/>
        <v>40648.757939814815</v>
      </c>
      <c r="T86" s="15">
        <f t="shared" si="9"/>
        <v>40678.757939814815</v>
      </c>
      <c r="U86">
        <f t="shared" si="5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25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6"/>
        <v>126</v>
      </c>
      <c r="P87">
        <f t="shared" si="7"/>
        <v>71.709999999999994</v>
      </c>
      <c r="Q87" s="12" t="s">
        <v>8308</v>
      </c>
      <c r="R87" t="s">
        <v>8310</v>
      </c>
      <c r="S87" s="15">
        <f t="shared" si="8"/>
        <v>40779.125428240739</v>
      </c>
      <c r="T87" s="15">
        <f t="shared" si="9"/>
        <v>40809.125428240739</v>
      </c>
      <c r="U87">
        <f t="shared" si="5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25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6"/>
        <v>106</v>
      </c>
      <c r="P88">
        <f t="shared" si="7"/>
        <v>375.76</v>
      </c>
      <c r="Q88" s="12" t="s">
        <v>8308</v>
      </c>
      <c r="R88" t="s">
        <v>8310</v>
      </c>
      <c r="S88" s="15">
        <f t="shared" si="8"/>
        <v>42291.556076388893</v>
      </c>
      <c r="T88" s="15">
        <f t="shared" si="9"/>
        <v>42365.59774305555</v>
      </c>
      <c r="U88">
        <f t="shared" si="5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25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6"/>
        <v>105</v>
      </c>
      <c r="P89">
        <f t="shared" si="7"/>
        <v>104.6</v>
      </c>
      <c r="Q89" s="12" t="s">
        <v>8308</v>
      </c>
      <c r="R89" t="s">
        <v>8310</v>
      </c>
      <c r="S89" s="15">
        <f t="shared" si="8"/>
        <v>40322.53938657407</v>
      </c>
      <c r="T89" s="15">
        <f t="shared" si="9"/>
        <v>40332.070138888892</v>
      </c>
      <c r="U89">
        <f t="shared" si="5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25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6"/>
        <v>103</v>
      </c>
      <c r="P90">
        <f t="shared" si="7"/>
        <v>60</v>
      </c>
      <c r="Q90" s="12" t="s">
        <v>8308</v>
      </c>
      <c r="R90" t="s">
        <v>8310</v>
      </c>
      <c r="S90" s="15">
        <f t="shared" si="8"/>
        <v>41786.65892361111</v>
      </c>
      <c r="T90" s="15">
        <f t="shared" si="9"/>
        <v>41812.65892361111</v>
      </c>
      <c r="U90">
        <f t="shared" si="5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25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6"/>
        <v>115</v>
      </c>
      <c r="P91">
        <f t="shared" si="7"/>
        <v>123.29</v>
      </c>
      <c r="Q91" s="12" t="s">
        <v>8308</v>
      </c>
      <c r="R91" t="s">
        <v>8310</v>
      </c>
      <c r="S91" s="15">
        <f t="shared" si="8"/>
        <v>41402.752222222225</v>
      </c>
      <c r="T91" s="15">
        <f t="shared" si="9"/>
        <v>41427.752222222225</v>
      </c>
      <c r="U91">
        <f t="shared" si="5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25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6"/>
        <v>100</v>
      </c>
      <c r="P92">
        <f t="shared" si="7"/>
        <v>31.38</v>
      </c>
      <c r="Q92" s="12" t="s">
        <v>8308</v>
      </c>
      <c r="R92" t="s">
        <v>8310</v>
      </c>
      <c r="S92" s="15">
        <f t="shared" si="8"/>
        <v>40706.297442129631</v>
      </c>
      <c r="T92" s="15">
        <f t="shared" si="9"/>
        <v>40736.297442129631</v>
      </c>
      <c r="U92">
        <f t="shared" si="5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25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6"/>
        <v>120</v>
      </c>
      <c r="P93">
        <f t="shared" si="7"/>
        <v>78.260000000000005</v>
      </c>
      <c r="Q93" s="12" t="s">
        <v>8308</v>
      </c>
      <c r="R93" t="s">
        <v>8310</v>
      </c>
      <c r="S93" s="15">
        <f t="shared" si="8"/>
        <v>40619.402361111112</v>
      </c>
      <c r="T93" s="15">
        <f t="shared" si="9"/>
        <v>40680.402361111112</v>
      </c>
      <c r="U93">
        <f t="shared" si="5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25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6"/>
        <v>105</v>
      </c>
      <c r="P94">
        <f t="shared" si="7"/>
        <v>122.33</v>
      </c>
      <c r="Q94" s="12" t="s">
        <v>8308</v>
      </c>
      <c r="R94" t="s">
        <v>8310</v>
      </c>
      <c r="S94" s="15">
        <f t="shared" si="8"/>
        <v>42721.198877314819</v>
      </c>
      <c r="T94" s="15">
        <f t="shared" si="9"/>
        <v>42767.333333333328</v>
      </c>
      <c r="U94">
        <f t="shared" si="5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25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6"/>
        <v>111</v>
      </c>
      <c r="P95">
        <f t="shared" si="7"/>
        <v>73.73</v>
      </c>
      <c r="Q95" s="12" t="s">
        <v>8308</v>
      </c>
      <c r="R95" t="s">
        <v>8310</v>
      </c>
      <c r="S95" s="15">
        <f t="shared" si="8"/>
        <v>41065.858067129629</v>
      </c>
      <c r="T95" s="15">
        <f t="shared" si="9"/>
        <v>41093.875</v>
      </c>
      <c r="U95">
        <f t="shared" si="5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25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6"/>
        <v>104</v>
      </c>
      <c r="P96">
        <f t="shared" si="7"/>
        <v>21.67</v>
      </c>
      <c r="Q96" s="12" t="s">
        <v>8308</v>
      </c>
      <c r="R96" t="s">
        <v>8310</v>
      </c>
      <c r="S96" s="15">
        <f t="shared" si="8"/>
        <v>41716.717847222222</v>
      </c>
      <c r="T96" s="15">
        <f t="shared" si="9"/>
        <v>41736.717847222222</v>
      </c>
      <c r="U96">
        <f t="shared" si="5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25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6"/>
        <v>131</v>
      </c>
      <c r="P97">
        <f t="shared" si="7"/>
        <v>21.9</v>
      </c>
      <c r="Q97" s="12" t="s">
        <v>8308</v>
      </c>
      <c r="R97" t="s">
        <v>8310</v>
      </c>
      <c r="S97" s="15">
        <f t="shared" si="8"/>
        <v>40935.005104166667</v>
      </c>
      <c r="T97" s="15">
        <f t="shared" si="9"/>
        <v>40965.005104166667</v>
      </c>
      <c r="U97">
        <f t="shared" si="5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25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6"/>
        <v>115</v>
      </c>
      <c r="P98">
        <f t="shared" si="7"/>
        <v>50.59</v>
      </c>
      <c r="Q98" s="12" t="s">
        <v>8308</v>
      </c>
      <c r="R98" t="s">
        <v>8310</v>
      </c>
      <c r="S98" s="15">
        <f t="shared" si="8"/>
        <v>40324.662511574075</v>
      </c>
      <c r="T98" s="15">
        <f t="shared" si="9"/>
        <v>40391.125</v>
      </c>
      <c r="U98">
        <f t="shared" si="5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25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6"/>
        <v>106</v>
      </c>
      <c r="P99">
        <f t="shared" si="7"/>
        <v>53.13</v>
      </c>
      <c r="Q99" s="12" t="s">
        <v>8308</v>
      </c>
      <c r="R99" t="s">
        <v>8310</v>
      </c>
      <c r="S99" s="15">
        <f t="shared" si="8"/>
        <v>40706.135208333333</v>
      </c>
      <c r="T99" s="15">
        <f t="shared" si="9"/>
        <v>40736.135208333333</v>
      </c>
      <c r="U99">
        <f t="shared" si="5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25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6"/>
        <v>106</v>
      </c>
      <c r="P100">
        <f t="shared" si="7"/>
        <v>56.67</v>
      </c>
      <c r="Q100" s="12" t="s">
        <v>8308</v>
      </c>
      <c r="R100" t="s">
        <v>8310</v>
      </c>
      <c r="S100" s="15">
        <f t="shared" si="8"/>
        <v>41214.79483796296</v>
      </c>
      <c r="T100" s="15">
        <f t="shared" si="9"/>
        <v>41250.979166666664</v>
      </c>
      <c r="U100">
        <f t="shared" si="5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25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6"/>
        <v>106</v>
      </c>
      <c r="P101">
        <f t="shared" si="7"/>
        <v>40.78</v>
      </c>
      <c r="Q101" s="12" t="s">
        <v>8308</v>
      </c>
      <c r="R101" t="s">
        <v>8310</v>
      </c>
      <c r="S101" s="15">
        <f t="shared" si="8"/>
        <v>41631.902766203704</v>
      </c>
      <c r="T101" s="15">
        <f t="shared" si="9"/>
        <v>41661.902766203704</v>
      </c>
      <c r="U101">
        <f t="shared" si="5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25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6"/>
        <v>100</v>
      </c>
      <c r="P102">
        <f t="shared" si="7"/>
        <v>192.31</v>
      </c>
      <c r="Q102" s="12" t="s">
        <v>8308</v>
      </c>
      <c r="R102" t="s">
        <v>8310</v>
      </c>
      <c r="S102" s="15">
        <f t="shared" si="8"/>
        <v>41197.753310185188</v>
      </c>
      <c r="T102" s="15">
        <f t="shared" si="9"/>
        <v>41217.794976851852</v>
      </c>
      <c r="U102">
        <f t="shared" si="5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25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6"/>
        <v>100</v>
      </c>
      <c r="P103">
        <f t="shared" si="7"/>
        <v>100</v>
      </c>
      <c r="Q103" s="12" t="s">
        <v>8308</v>
      </c>
      <c r="R103" t="s">
        <v>8310</v>
      </c>
      <c r="S103" s="15">
        <f t="shared" si="8"/>
        <v>41274.776736111111</v>
      </c>
      <c r="T103" s="15">
        <f t="shared" si="9"/>
        <v>41298.776736111111</v>
      </c>
      <c r="U103">
        <f t="shared" si="5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25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6"/>
        <v>128</v>
      </c>
      <c r="P104">
        <f t="shared" si="7"/>
        <v>117.92</v>
      </c>
      <c r="Q104" s="12" t="s">
        <v>8308</v>
      </c>
      <c r="R104" t="s">
        <v>8310</v>
      </c>
      <c r="S104" s="15">
        <f t="shared" si="8"/>
        <v>40505.131168981483</v>
      </c>
      <c r="T104" s="15">
        <f t="shared" si="9"/>
        <v>40535.131168981483</v>
      </c>
      <c r="U104">
        <f t="shared" si="5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25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6"/>
        <v>105</v>
      </c>
      <c r="P105">
        <f t="shared" si="7"/>
        <v>27.9</v>
      </c>
      <c r="Q105" s="12" t="s">
        <v>8308</v>
      </c>
      <c r="R105" t="s">
        <v>8310</v>
      </c>
      <c r="S105" s="15">
        <f t="shared" si="8"/>
        <v>41682.805902777778</v>
      </c>
      <c r="T105" s="15">
        <f t="shared" si="9"/>
        <v>41705.805902777778</v>
      </c>
      <c r="U105">
        <f t="shared" si="5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25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6"/>
        <v>120</v>
      </c>
      <c r="P106">
        <f t="shared" si="7"/>
        <v>60</v>
      </c>
      <c r="Q106" s="12" t="s">
        <v>8308</v>
      </c>
      <c r="R106" t="s">
        <v>8310</v>
      </c>
      <c r="S106" s="15">
        <f t="shared" si="8"/>
        <v>40612.695208333331</v>
      </c>
      <c r="T106" s="15">
        <f t="shared" si="9"/>
        <v>40636.041666666664</v>
      </c>
      <c r="U106">
        <f t="shared" si="5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25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6"/>
        <v>107</v>
      </c>
      <c r="P107">
        <f t="shared" si="7"/>
        <v>39.380000000000003</v>
      </c>
      <c r="Q107" s="12" t="s">
        <v>8308</v>
      </c>
      <c r="R107" t="s">
        <v>8310</v>
      </c>
      <c r="S107" s="15">
        <f t="shared" si="8"/>
        <v>42485.724768518514</v>
      </c>
      <c r="T107" s="15">
        <f t="shared" si="9"/>
        <v>42504</v>
      </c>
      <c r="U107">
        <f t="shared" si="5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25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6"/>
        <v>101</v>
      </c>
      <c r="P108">
        <f t="shared" si="7"/>
        <v>186.11</v>
      </c>
      <c r="Q108" s="12" t="s">
        <v>8308</v>
      </c>
      <c r="R108" t="s">
        <v>8310</v>
      </c>
      <c r="S108" s="15">
        <f t="shared" si="8"/>
        <v>40987.776631944449</v>
      </c>
      <c r="T108" s="15">
        <f t="shared" si="9"/>
        <v>41001.776631944449</v>
      </c>
      <c r="U108">
        <f t="shared" si="5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25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6"/>
        <v>102</v>
      </c>
      <c r="P109">
        <f t="shared" si="7"/>
        <v>111.38</v>
      </c>
      <c r="Q109" s="12" t="s">
        <v>8308</v>
      </c>
      <c r="R109" t="s">
        <v>8310</v>
      </c>
      <c r="S109" s="15">
        <f t="shared" si="8"/>
        <v>40635.982488425929</v>
      </c>
      <c r="T109" s="15">
        <f t="shared" si="9"/>
        <v>40657.982488425929</v>
      </c>
      <c r="U109">
        <f t="shared" si="5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25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6"/>
        <v>247</v>
      </c>
      <c r="P110">
        <f t="shared" si="7"/>
        <v>78.72</v>
      </c>
      <c r="Q110" s="12" t="s">
        <v>8308</v>
      </c>
      <c r="R110" t="s">
        <v>8310</v>
      </c>
      <c r="S110" s="15">
        <f t="shared" si="8"/>
        <v>41365.613078703704</v>
      </c>
      <c r="T110" s="15">
        <f t="shared" si="9"/>
        <v>41425.613078703704</v>
      </c>
      <c r="U110">
        <f t="shared" si="5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25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6"/>
        <v>220</v>
      </c>
      <c r="P111">
        <f t="shared" si="7"/>
        <v>46.7</v>
      </c>
      <c r="Q111" s="12" t="s">
        <v>8308</v>
      </c>
      <c r="R111" t="s">
        <v>8310</v>
      </c>
      <c r="S111" s="15">
        <f t="shared" si="8"/>
        <v>40570.025810185187</v>
      </c>
      <c r="T111" s="15">
        <f t="shared" si="9"/>
        <v>40600.025810185187</v>
      </c>
      <c r="U111">
        <f t="shared" si="5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25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6"/>
        <v>131</v>
      </c>
      <c r="P112">
        <f t="shared" si="7"/>
        <v>65.38</v>
      </c>
      <c r="Q112" s="12" t="s">
        <v>8308</v>
      </c>
      <c r="R112" t="s">
        <v>8310</v>
      </c>
      <c r="S112" s="15">
        <f t="shared" si="8"/>
        <v>41557.949687500004</v>
      </c>
      <c r="T112" s="15">
        <f t="shared" si="9"/>
        <v>41592.249305555553</v>
      </c>
      <c r="U112">
        <f t="shared" si="5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25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6"/>
        <v>155</v>
      </c>
      <c r="P113">
        <f t="shared" si="7"/>
        <v>102.08</v>
      </c>
      <c r="Q113" s="12" t="s">
        <v>8308</v>
      </c>
      <c r="R113" t="s">
        <v>8310</v>
      </c>
      <c r="S113" s="15">
        <f t="shared" si="8"/>
        <v>42125.333182870367</v>
      </c>
      <c r="T113" s="15">
        <f t="shared" si="9"/>
        <v>42155.333182870367</v>
      </c>
      <c r="U113">
        <f t="shared" si="5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25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6"/>
        <v>104</v>
      </c>
      <c r="P114">
        <f t="shared" si="7"/>
        <v>64.2</v>
      </c>
      <c r="Q114" s="12" t="s">
        <v>8308</v>
      </c>
      <c r="R114" t="s">
        <v>8310</v>
      </c>
      <c r="S114" s="15">
        <f t="shared" si="8"/>
        <v>41718.043032407404</v>
      </c>
      <c r="T114" s="15">
        <f t="shared" si="9"/>
        <v>41742.083333333336</v>
      </c>
      <c r="U114">
        <f t="shared" si="5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25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6"/>
        <v>141</v>
      </c>
      <c r="P115">
        <f t="shared" si="7"/>
        <v>90.38</v>
      </c>
      <c r="Q115" s="12" t="s">
        <v>8308</v>
      </c>
      <c r="R115" t="s">
        <v>8310</v>
      </c>
      <c r="S115" s="15">
        <f t="shared" si="8"/>
        <v>40753.758425925924</v>
      </c>
      <c r="T115" s="15">
        <f t="shared" si="9"/>
        <v>40761.625</v>
      </c>
      <c r="U115">
        <f t="shared" si="5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25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6"/>
        <v>103</v>
      </c>
      <c r="P116">
        <f t="shared" si="7"/>
        <v>88.57</v>
      </c>
      <c r="Q116" s="12" t="s">
        <v>8308</v>
      </c>
      <c r="R116" t="s">
        <v>8310</v>
      </c>
      <c r="S116" s="15">
        <f t="shared" si="8"/>
        <v>40861.27416666667</v>
      </c>
      <c r="T116" s="15">
        <f t="shared" si="9"/>
        <v>40921.27416666667</v>
      </c>
      <c r="U116">
        <f t="shared" si="5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25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6"/>
        <v>140</v>
      </c>
      <c r="P117">
        <f t="shared" si="7"/>
        <v>28.73</v>
      </c>
      <c r="Q117" s="12" t="s">
        <v>8308</v>
      </c>
      <c r="R117" t="s">
        <v>8310</v>
      </c>
      <c r="S117" s="15">
        <f t="shared" si="8"/>
        <v>40918.738935185182</v>
      </c>
      <c r="T117" s="15">
        <f t="shared" si="9"/>
        <v>40943.738935185182</v>
      </c>
      <c r="U117">
        <f t="shared" si="5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25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6"/>
        <v>114</v>
      </c>
      <c r="P118">
        <f t="shared" si="7"/>
        <v>69.790000000000006</v>
      </c>
      <c r="Q118" s="12" t="s">
        <v>8308</v>
      </c>
      <c r="R118" t="s">
        <v>8310</v>
      </c>
      <c r="S118" s="15">
        <f t="shared" si="8"/>
        <v>40595.497164351851</v>
      </c>
      <c r="T118" s="15">
        <f t="shared" si="9"/>
        <v>40641.455497685187</v>
      </c>
      <c r="U118">
        <f t="shared" si="5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25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6"/>
        <v>100</v>
      </c>
      <c r="P119">
        <f t="shared" si="7"/>
        <v>167.49</v>
      </c>
      <c r="Q119" s="12" t="s">
        <v>8308</v>
      </c>
      <c r="R119" t="s">
        <v>8310</v>
      </c>
      <c r="S119" s="15">
        <f t="shared" si="8"/>
        <v>40248.834999999999</v>
      </c>
      <c r="T119" s="15">
        <f t="shared" si="9"/>
        <v>40338.791666666664</v>
      </c>
      <c r="U119">
        <f t="shared" si="5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25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6"/>
        <v>113</v>
      </c>
      <c r="P120">
        <f t="shared" si="7"/>
        <v>144.91</v>
      </c>
      <c r="Q120" s="12" t="s">
        <v>8308</v>
      </c>
      <c r="R120" t="s">
        <v>8310</v>
      </c>
      <c r="S120" s="15">
        <f t="shared" si="8"/>
        <v>40723.053657407407</v>
      </c>
      <c r="T120" s="15">
        <f t="shared" si="9"/>
        <v>40753.053657407407</v>
      </c>
      <c r="U120">
        <f t="shared" si="5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25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6"/>
        <v>105</v>
      </c>
      <c r="P121">
        <f t="shared" si="7"/>
        <v>91.84</v>
      </c>
      <c r="Q121" s="12" t="s">
        <v>8308</v>
      </c>
      <c r="R121" t="s">
        <v>8310</v>
      </c>
      <c r="S121" s="15">
        <f t="shared" si="8"/>
        <v>40739.069282407407</v>
      </c>
      <c r="T121" s="15">
        <f t="shared" si="9"/>
        <v>40768.958333333336</v>
      </c>
      <c r="U121">
        <f t="shared" si="5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25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6"/>
        <v>0</v>
      </c>
      <c r="P122">
        <f t="shared" si="7"/>
        <v>10</v>
      </c>
      <c r="Q122" s="12" t="s">
        <v>8308</v>
      </c>
      <c r="R122" t="s">
        <v>8311</v>
      </c>
      <c r="S122" s="15">
        <f t="shared" si="8"/>
        <v>42616.049849537041</v>
      </c>
      <c r="T122" s="15">
        <f t="shared" si="9"/>
        <v>42646.049849537041</v>
      </c>
      <c r="U122">
        <f t="shared" si="5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25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6"/>
        <v>0</v>
      </c>
      <c r="P123">
        <f t="shared" si="7"/>
        <v>1</v>
      </c>
      <c r="Q123" s="12" t="s">
        <v>8308</v>
      </c>
      <c r="R123" t="s">
        <v>8311</v>
      </c>
      <c r="S123" s="15">
        <f t="shared" si="8"/>
        <v>42096.704976851848</v>
      </c>
      <c r="T123" s="15">
        <f t="shared" si="9"/>
        <v>42112.427777777775</v>
      </c>
      <c r="U123">
        <f t="shared" si="5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25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6"/>
        <v>0</v>
      </c>
      <c r="P124">
        <f t="shared" si="7"/>
        <v>0</v>
      </c>
      <c r="Q124" s="12" t="s">
        <v>8308</v>
      </c>
      <c r="R124" t="s">
        <v>8311</v>
      </c>
      <c r="S124" s="15">
        <f t="shared" si="8"/>
        <v>42593.431793981479</v>
      </c>
      <c r="T124" s="15">
        <f t="shared" si="9"/>
        <v>42653.431793981479</v>
      </c>
      <c r="U124">
        <f t="shared" si="5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25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6"/>
        <v>0</v>
      </c>
      <c r="P125">
        <f t="shared" si="7"/>
        <v>25.17</v>
      </c>
      <c r="Q125" s="12" t="s">
        <v>8308</v>
      </c>
      <c r="R125" t="s">
        <v>8311</v>
      </c>
      <c r="S125" s="15">
        <f t="shared" si="8"/>
        <v>41904.781990740739</v>
      </c>
      <c r="T125" s="15">
        <f t="shared" si="9"/>
        <v>41940.916666666664</v>
      </c>
      <c r="U125">
        <f t="shared" si="5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25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6"/>
        <v>0</v>
      </c>
      <c r="P126">
        <f t="shared" si="7"/>
        <v>0</v>
      </c>
      <c r="Q126" s="12" t="s">
        <v>8308</v>
      </c>
      <c r="R126" t="s">
        <v>8311</v>
      </c>
      <c r="S126" s="15">
        <f t="shared" si="8"/>
        <v>42114.928726851853</v>
      </c>
      <c r="T126" s="15">
        <f t="shared" si="9"/>
        <v>42139.928726851853</v>
      </c>
      <c r="U126">
        <f t="shared" si="5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25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6"/>
        <v>14</v>
      </c>
      <c r="P127">
        <f t="shared" si="7"/>
        <v>11.67</v>
      </c>
      <c r="Q127" s="12" t="s">
        <v>8308</v>
      </c>
      <c r="R127" t="s">
        <v>8311</v>
      </c>
      <c r="S127" s="15">
        <f t="shared" si="8"/>
        <v>42709.993981481486</v>
      </c>
      <c r="T127" s="15">
        <f t="shared" si="9"/>
        <v>42769.993981481486</v>
      </c>
      <c r="U127">
        <f t="shared" si="5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25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6"/>
        <v>6</v>
      </c>
      <c r="P128">
        <f t="shared" si="7"/>
        <v>106.69</v>
      </c>
      <c r="Q128" s="12" t="s">
        <v>8308</v>
      </c>
      <c r="R128" t="s">
        <v>8311</v>
      </c>
      <c r="S128" s="15">
        <f t="shared" si="8"/>
        <v>42135.589548611111</v>
      </c>
      <c r="T128" s="15">
        <f t="shared" si="9"/>
        <v>42166.083333333328</v>
      </c>
      <c r="U128">
        <f t="shared" si="5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25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6"/>
        <v>2</v>
      </c>
      <c r="P129">
        <f t="shared" si="7"/>
        <v>47.5</v>
      </c>
      <c r="Q129" s="12" t="s">
        <v>8308</v>
      </c>
      <c r="R129" t="s">
        <v>8311</v>
      </c>
      <c r="S129" s="15">
        <f t="shared" si="8"/>
        <v>42067.62431712963</v>
      </c>
      <c r="T129" s="15">
        <f t="shared" si="9"/>
        <v>42097.582650462966</v>
      </c>
      <c r="U129">
        <f t="shared" si="5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25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6"/>
        <v>2</v>
      </c>
      <c r="P130">
        <f t="shared" si="7"/>
        <v>311.17</v>
      </c>
      <c r="Q130" s="12" t="s">
        <v>8308</v>
      </c>
      <c r="R130" t="s">
        <v>8311</v>
      </c>
      <c r="S130" s="15">
        <f t="shared" si="8"/>
        <v>42628.22792824074</v>
      </c>
      <c r="T130" s="15">
        <f t="shared" si="9"/>
        <v>42663.22792824074</v>
      </c>
      <c r="U130">
        <f t="shared" ref="U130:U193" si="10">YEAR(S130)</f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25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1">ROUND(E131/D131*100, 0)</f>
        <v>0</v>
      </c>
      <c r="P131">
        <f t="shared" ref="P131:P194" si="12">IFERROR(ROUND(E131/L131,2),0)</f>
        <v>0</v>
      </c>
      <c r="Q131" s="12" t="s">
        <v>8308</v>
      </c>
      <c r="R131" t="s">
        <v>8311</v>
      </c>
      <c r="S131" s="15">
        <f t="shared" ref="S131:S194" si="13">(((J131/60)/60)/24)+DATE(1970,1,1)</f>
        <v>41882.937303240738</v>
      </c>
      <c r="T131" s="15">
        <f t="shared" ref="T131:T194" si="14">(((I131/60)/60)/24)+DATE(1970,1,1)</f>
        <v>41942.937303240738</v>
      </c>
      <c r="U131">
        <f t="shared" si="10"/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25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1"/>
        <v>0</v>
      </c>
      <c r="P132">
        <f t="shared" si="12"/>
        <v>0</v>
      </c>
      <c r="Q132" s="12" t="s">
        <v>8308</v>
      </c>
      <c r="R132" t="s">
        <v>8311</v>
      </c>
      <c r="S132" s="15">
        <f t="shared" si="13"/>
        <v>41778.915416666663</v>
      </c>
      <c r="T132" s="15">
        <f t="shared" si="14"/>
        <v>41806.844444444447</v>
      </c>
      <c r="U132">
        <f t="shared" si="10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25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1"/>
        <v>0</v>
      </c>
      <c r="P133">
        <f t="shared" si="12"/>
        <v>0</v>
      </c>
      <c r="Q133" s="12" t="s">
        <v>8308</v>
      </c>
      <c r="R133" t="s">
        <v>8311</v>
      </c>
      <c r="S133" s="15">
        <f t="shared" si="13"/>
        <v>42541.837511574078</v>
      </c>
      <c r="T133" s="15">
        <f t="shared" si="14"/>
        <v>42557</v>
      </c>
      <c r="U133">
        <f t="shared" si="10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25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1"/>
        <v>10</v>
      </c>
      <c r="P134">
        <f t="shared" si="12"/>
        <v>94.51</v>
      </c>
      <c r="Q134" s="12" t="s">
        <v>8308</v>
      </c>
      <c r="R134" t="s">
        <v>8311</v>
      </c>
      <c r="S134" s="15">
        <f t="shared" si="13"/>
        <v>41905.812581018516</v>
      </c>
      <c r="T134" s="15">
        <f t="shared" si="14"/>
        <v>41950.854247685187</v>
      </c>
      <c r="U134">
        <f t="shared" si="10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25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1"/>
        <v>0</v>
      </c>
      <c r="P135">
        <f t="shared" si="12"/>
        <v>0</v>
      </c>
      <c r="Q135" s="12" t="s">
        <v>8308</v>
      </c>
      <c r="R135" t="s">
        <v>8311</v>
      </c>
      <c r="S135" s="15">
        <f t="shared" si="13"/>
        <v>42491.80768518518</v>
      </c>
      <c r="T135" s="15">
        <f t="shared" si="14"/>
        <v>42521.729861111111</v>
      </c>
      <c r="U135">
        <f t="shared" si="10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25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1"/>
        <v>0</v>
      </c>
      <c r="P136">
        <f t="shared" si="12"/>
        <v>0</v>
      </c>
      <c r="Q136" s="12" t="s">
        <v>8308</v>
      </c>
      <c r="R136" t="s">
        <v>8311</v>
      </c>
      <c r="S136" s="15">
        <f t="shared" si="13"/>
        <v>42221.909930555557</v>
      </c>
      <c r="T136" s="15">
        <f t="shared" si="14"/>
        <v>42251.708333333328</v>
      </c>
      <c r="U136">
        <f t="shared" si="10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25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1"/>
        <v>13</v>
      </c>
      <c r="P137">
        <f t="shared" si="12"/>
        <v>80.599999999999994</v>
      </c>
      <c r="Q137" s="12" t="s">
        <v>8308</v>
      </c>
      <c r="R137" t="s">
        <v>8311</v>
      </c>
      <c r="S137" s="15">
        <f t="shared" si="13"/>
        <v>41788.381909722222</v>
      </c>
      <c r="T137" s="15">
        <f t="shared" si="14"/>
        <v>41821.791666666664</v>
      </c>
      <c r="U137">
        <f t="shared" si="10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25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1"/>
        <v>0</v>
      </c>
      <c r="P138">
        <f t="shared" si="12"/>
        <v>0</v>
      </c>
      <c r="Q138" s="12" t="s">
        <v>8308</v>
      </c>
      <c r="R138" t="s">
        <v>8311</v>
      </c>
      <c r="S138" s="15">
        <f t="shared" si="13"/>
        <v>42096.410115740742</v>
      </c>
      <c r="T138" s="15">
        <f t="shared" si="14"/>
        <v>42140.427777777775</v>
      </c>
      <c r="U138">
        <f t="shared" si="10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25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1"/>
        <v>0</v>
      </c>
      <c r="P139">
        <f t="shared" si="12"/>
        <v>0</v>
      </c>
      <c r="Q139" s="12" t="s">
        <v>8308</v>
      </c>
      <c r="R139" t="s">
        <v>8311</v>
      </c>
      <c r="S139" s="15">
        <f t="shared" si="13"/>
        <v>42239.573993055557</v>
      </c>
      <c r="T139" s="15">
        <f t="shared" si="14"/>
        <v>42289.573993055557</v>
      </c>
      <c r="U139">
        <f t="shared" si="10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25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1"/>
        <v>3</v>
      </c>
      <c r="P140">
        <f t="shared" si="12"/>
        <v>81.239999999999995</v>
      </c>
      <c r="Q140" s="12" t="s">
        <v>8308</v>
      </c>
      <c r="R140" t="s">
        <v>8311</v>
      </c>
      <c r="S140" s="15">
        <f t="shared" si="13"/>
        <v>42186.257418981477</v>
      </c>
      <c r="T140" s="15">
        <f t="shared" si="14"/>
        <v>42217.207638888889</v>
      </c>
      <c r="U140">
        <f t="shared" si="10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25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1"/>
        <v>100</v>
      </c>
      <c r="P141">
        <f t="shared" si="12"/>
        <v>500</v>
      </c>
      <c r="Q141" s="12" t="s">
        <v>8308</v>
      </c>
      <c r="R141" t="s">
        <v>8311</v>
      </c>
      <c r="S141" s="15">
        <f t="shared" si="13"/>
        <v>42187.920972222222</v>
      </c>
      <c r="T141" s="15">
        <f t="shared" si="14"/>
        <v>42197.920972222222</v>
      </c>
      <c r="U141">
        <f t="shared" si="10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25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1"/>
        <v>0</v>
      </c>
      <c r="P142">
        <f t="shared" si="12"/>
        <v>0</v>
      </c>
      <c r="Q142" s="12" t="s">
        <v>8308</v>
      </c>
      <c r="R142" t="s">
        <v>8311</v>
      </c>
      <c r="S142" s="15">
        <f t="shared" si="13"/>
        <v>42053.198287037041</v>
      </c>
      <c r="T142" s="15">
        <f t="shared" si="14"/>
        <v>42083.15662037037</v>
      </c>
      <c r="U142">
        <f t="shared" si="10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25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1"/>
        <v>11</v>
      </c>
      <c r="P143">
        <f t="shared" si="12"/>
        <v>46.18</v>
      </c>
      <c r="Q143" s="12" t="s">
        <v>8308</v>
      </c>
      <c r="R143" t="s">
        <v>8311</v>
      </c>
      <c r="S143" s="15">
        <f t="shared" si="13"/>
        <v>42110.153043981481</v>
      </c>
      <c r="T143" s="15">
        <f t="shared" si="14"/>
        <v>42155.153043981481</v>
      </c>
      <c r="U143">
        <f t="shared" si="10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25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1"/>
        <v>0</v>
      </c>
      <c r="P144">
        <f t="shared" si="12"/>
        <v>10</v>
      </c>
      <c r="Q144" s="12" t="s">
        <v>8308</v>
      </c>
      <c r="R144" t="s">
        <v>8311</v>
      </c>
      <c r="S144" s="15">
        <f t="shared" si="13"/>
        <v>41938.893263888887</v>
      </c>
      <c r="T144" s="15">
        <f t="shared" si="14"/>
        <v>41959.934930555552</v>
      </c>
      <c r="U144">
        <f t="shared" si="10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25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1"/>
        <v>0</v>
      </c>
      <c r="P145">
        <f t="shared" si="12"/>
        <v>0</v>
      </c>
      <c r="Q145" s="12" t="s">
        <v>8308</v>
      </c>
      <c r="R145" t="s">
        <v>8311</v>
      </c>
      <c r="S145" s="15">
        <f t="shared" si="13"/>
        <v>42559.064143518524</v>
      </c>
      <c r="T145" s="15">
        <f t="shared" si="14"/>
        <v>42616.246527777781</v>
      </c>
      <c r="U145">
        <f t="shared" si="10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25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1"/>
        <v>28</v>
      </c>
      <c r="P146">
        <f t="shared" si="12"/>
        <v>55.95</v>
      </c>
      <c r="Q146" s="12" t="s">
        <v>8308</v>
      </c>
      <c r="R146" t="s">
        <v>8311</v>
      </c>
      <c r="S146" s="15">
        <f t="shared" si="13"/>
        <v>42047.762407407412</v>
      </c>
      <c r="T146" s="15">
        <f t="shared" si="14"/>
        <v>42107.72074074074</v>
      </c>
      <c r="U146">
        <f t="shared" si="10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25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1"/>
        <v>8</v>
      </c>
      <c r="P147">
        <f t="shared" si="12"/>
        <v>37.56</v>
      </c>
      <c r="Q147" s="12" t="s">
        <v>8308</v>
      </c>
      <c r="R147" t="s">
        <v>8311</v>
      </c>
      <c r="S147" s="15">
        <f t="shared" si="13"/>
        <v>42200.542268518519</v>
      </c>
      <c r="T147" s="15">
        <f t="shared" si="14"/>
        <v>42227.542268518519</v>
      </c>
      <c r="U147">
        <f t="shared" si="10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25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1"/>
        <v>1</v>
      </c>
      <c r="P148">
        <f t="shared" si="12"/>
        <v>38.33</v>
      </c>
      <c r="Q148" s="12" t="s">
        <v>8308</v>
      </c>
      <c r="R148" t="s">
        <v>8311</v>
      </c>
      <c r="S148" s="15">
        <f t="shared" si="13"/>
        <v>42693.016180555554</v>
      </c>
      <c r="T148" s="15">
        <f t="shared" si="14"/>
        <v>42753.016180555554</v>
      </c>
      <c r="U148">
        <f t="shared" si="10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25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1"/>
        <v>0</v>
      </c>
      <c r="P149">
        <f t="shared" si="12"/>
        <v>0</v>
      </c>
      <c r="Q149" s="12" t="s">
        <v>8308</v>
      </c>
      <c r="R149" t="s">
        <v>8311</v>
      </c>
      <c r="S149" s="15">
        <f t="shared" si="13"/>
        <v>41969.767824074079</v>
      </c>
      <c r="T149" s="15">
        <f t="shared" si="14"/>
        <v>42012.762499999997</v>
      </c>
      <c r="U149">
        <f t="shared" si="10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25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1"/>
        <v>0</v>
      </c>
      <c r="P150">
        <f t="shared" si="12"/>
        <v>20</v>
      </c>
      <c r="Q150" s="12" t="s">
        <v>8308</v>
      </c>
      <c r="R150" t="s">
        <v>8311</v>
      </c>
      <c r="S150" s="15">
        <f t="shared" si="13"/>
        <v>42397.281666666662</v>
      </c>
      <c r="T150" s="15">
        <f t="shared" si="14"/>
        <v>42427.281666666662</v>
      </c>
      <c r="U150">
        <f t="shared" si="10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25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1"/>
        <v>1</v>
      </c>
      <c r="P151">
        <f t="shared" si="12"/>
        <v>15.33</v>
      </c>
      <c r="Q151" s="12" t="s">
        <v>8308</v>
      </c>
      <c r="R151" t="s">
        <v>8311</v>
      </c>
      <c r="S151" s="15">
        <f t="shared" si="13"/>
        <v>41968.172106481477</v>
      </c>
      <c r="T151" s="15">
        <f t="shared" si="14"/>
        <v>41998.333333333328</v>
      </c>
      <c r="U151">
        <f t="shared" si="10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25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1"/>
        <v>23</v>
      </c>
      <c r="P152">
        <f t="shared" si="12"/>
        <v>449.43</v>
      </c>
      <c r="Q152" s="12" t="s">
        <v>8308</v>
      </c>
      <c r="R152" t="s">
        <v>8311</v>
      </c>
      <c r="S152" s="15">
        <f t="shared" si="13"/>
        <v>42090.161828703705</v>
      </c>
      <c r="T152" s="15">
        <f t="shared" si="14"/>
        <v>42150.161828703705</v>
      </c>
      <c r="U152">
        <f t="shared" si="10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25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1"/>
        <v>0</v>
      </c>
      <c r="P153">
        <f t="shared" si="12"/>
        <v>28</v>
      </c>
      <c r="Q153" s="12" t="s">
        <v>8308</v>
      </c>
      <c r="R153" t="s">
        <v>8311</v>
      </c>
      <c r="S153" s="15">
        <f t="shared" si="13"/>
        <v>42113.550821759258</v>
      </c>
      <c r="T153" s="15">
        <f t="shared" si="14"/>
        <v>42173.550821759258</v>
      </c>
      <c r="U153">
        <f t="shared" si="10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25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1"/>
        <v>0</v>
      </c>
      <c r="P154">
        <f t="shared" si="12"/>
        <v>15</v>
      </c>
      <c r="Q154" s="12" t="s">
        <v>8308</v>
      </c>
      <c r="R154" t="s">
        <v>8311</v>
      </c>
      <c r="S154" s="15">
        <f t="shared" si="13"/>
        <v>41875.077546296299</v>
      </c>
      <c r="T154" s="15">
        <f t="shared" si="14"/>
        <v>41905.077546296299</v>
      </c>
      <c r="U154">
        <f t="shared" si="10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25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1"/>
        <v>1</v>
      </c>
      <c r="P155">
        <f t="shared" si="12"/>
        <v>35.9</v>
      </c>
      <c r="Q155" s="12" t="s">
        <v>8308</v>
      </c>
      <c r="R155" t="s">
        <v>8311</v>
      </c>
      <c r="S155" s="15">
        <f t="shared" si="13"/>
        <v>41933.586157407408</v>
      </c>
      <c r="T155" s="15">
        <f t="shared" si="14"/>
        <v>41975.627824074079</v>
      </c>
      <c r="U155">
        <f t="shared" si="10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25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1"/>
        <v>3</v>
      </c>
      <c r="P156">
        <f t="shared" si="12"/>
        <v>13.33</v>
      </c>
      <c r="Q156" s="12" t="s">
        <v>8308</v>
      </c>
      <c r="R156" t="s">
        <v>8311</v>
      </c>
      <c r="S156" s="15">
        <f t="shared" si="13"/>
        <v>42115.547395833331</v>
      </c>
      <c r="T156" s="15">
        <f t="shared" si="14"/>
        <v>42158.547395833331</v>
      </c>
      <c r="U156">
        <f t="shared" si="10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25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1"/>
        <v>0</v>
      </c>
      <c r="P157">
        <f t="shared" si="12"/>
        <v>20.25</v>
      </c>
      <c r="Q157" s="12" t="s">
        <v>8308</v>
      </c>
      <c r="R157" t="s">
        <v>8311</v>
      </c>
      <c r="S157" s="15">
        <f t="shared" si="13"/>
        <v>42168.559432870374</v>
      </c>
      <c r="T157" s="15">
        <f t="shared" si="14"/>
        <v>42208.559432870374</v>
      </c>
      <c r="U157">
        <f t="shared" si="10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25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1"/>
        <v>5</v>
      </c>
      <c r="P158">
        <f t="shared" si="12"/>
        <v>119</v>
      </c>
      <c r="Q158" s="12" t="s">
        <v>8308</v>
      </c>
      <c r="R158" t="s">
        <v>8311</v>
      </c>
      <c r="S158" s="15">
        <f t="shared" si="13"/>
        <v>41794.124953703707</v>
      </c>
      <c r="T158" s="15">
        <f t="shared" si="14"/>
        <v>41854.124953703707</v>
      </c>
      <c r="U158">
        <f t="shared" si="10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25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1"/>
        <v>0</v>
      </c>
      <c r="P159">
        <f t="shared" si="12"/>
        <v>4</v>
      </c>
      <c r="Q159" s="12" t="s">
        <v>8308</v>
      </c>
      <c r="R159" t="s">
        <v>8311</v>
      </c>
      <c r="S159" s="15">
        <f t="shared" si="13"/>
        <v>42396.911712962959</v>
      </c>
      <c r="T159" s="15">
        <f t="shared" si="14"/>
        <v>42426.911712962959</v>
      </c>
      <c r="U159">
        <f t="shared" si="10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25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1"/>
        <v>0</v>
      </c>
      <c r="P160">
        <f t="shared" si="12"/>
        <v>0</v>
      </c>
      <c r="Q160" s="12" t="s">
        <v>8308</v>
      </c>
      <c r="R160" t="s">
        <v>8311</v>
      </c>
      <c r="S160" s="15">
        <f t="shared" si="13"/>
        <v>41904.07671296296</v>
      </c>
      <c r="T160" s="15">
        <f t="shared" si="14"/>
        <v>41934.07671296296</v>
      </c>
      <c r="U160">
        <f t="shared" si="10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25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1"/>
        <v>0</v>
      </c>
      <c r="P161">
        <f t="shared" si="12"/>
        <v>10</v>
      </c>
      <c r="Q161" s="12" t="s">
        <v>8308</v>
      </c>
      <c r="R161" t="s">
        <v>8311</v>
      </c>
      <c r="S161" s="15">
        <f t="shared" si="13"/>
        <v>42514.434548611112</v>
      </c>
      <c r="T161" s="15">
        <f t="shared" si="14"/>
        <v>42554.434548611112</v>
      </c>
      <c r="U161">
        <f t="shared" si="10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25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1"/>
        <v>0</v>
      </c>
      <c r="P162">
        <f t="shared" si="12"/>
        <v>0</v>
      </c>
      <c r="Q162" s="12" t="s">
        <v>8308</v>
      </c>
      <c r="R162" t="s">
        <v>8312</v>
      </c>
      <c r="S162" s="15">
        <f t="shared" si="13"/>
        <v>42171.913090277783</v>
      </c>
      <c r="T162" s="15">
        <f t="shared" si="14"/>
        <v>42231.913090277783</v>
      </c>
      <c r="U162">
        <f t="shared" si="10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25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1"/>
        <v>0</v>
      </c>
      <c r="P163">
        <f t="shared" si="12"/>
        <v>5</v>
      </c>
      <c r="Q163" s="12" t="s">
        <v>8308</v>
      </c>
      <c r="R163" t="s">
        <v>8312</v>
      </c>
      <c r="S163" s="15">
        <f t="shared" si="13"/>
        <v>41792.687442129631</v>
      </c>
      <c r="T163" s="15">
        <f t="shared" si="14"/>
        <v>41822.687442129631</v>
      </c>
      <c r="U163">
        <f t="shared" si="10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25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1"/>
        <v>16</v>
      </c>
      <c r="P164">
        <f t="shared" si="12"/>
        <v>43.5</v>
      </c>
      <c r="Q164" s="12" t="s">
        <v>8308</v>
      </c>
      <c r="R164" t="s">
        <v>8312</v>
      </c>
      <c r="S164" s="15">
        <f t="shared" si="13"/>
        <v>41835.126805555556</v>
      </c>
      <c r="T164" s="15">
        <f t="shared" si="14"/>
        <v>41867.987500000003</v>
      </c>
      <c r="U164">
        <f t="shared" si="10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25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1"/>
        <v>0</v>
      </c>
      <c r="P165">
        <f t="shared" si="12"/>
        <v>0</v>
      </c>
      <c r="Q165" s="12" t="s">
        <v>8308</v>
      </c>
      <c r="R165" t="s">
        <v>8312</v>
      </c>
      <c r="S165" s="15">
        <f t="shared" si="13"/>
        <v>42243.961273148147</v>
      </c>
      <c r="T165" s="15">
        <f t="shared" si="14"/>
        <v>42278</v>
      </c>
      <c r="U165">
        <f t="shared" si="10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25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1"/>
        <v>1</v>
      </c>
      <c r="P166">
        <f t="shared" si="12"/>
        <v>91.43</v>
      </c>
      <c r="Q166" s="12" t="s">
        <v>8308</v>
      </c>
      <c r="R166" t="s">
        <v>8312</v>
      </c>
      <c r="S166" s="15">
        <f t="shared" si="13"/>
        <v>41841.762743055559</v>
      </c>
      <c r="T166" s="15">
        <f t="shared" si="14"/>
        <v>41901.762743055559</v>
      </c>
      <c r="U166">
        <f t="shared" si="10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25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1"/>
        <v>0</v>
      </c>
      <c r="P167">
        <f t="shared" si="12"/>
        <v>0</v>
      </c>
      <c r="Q167" s="12" t="s">
        <v>8308</v>
      </c>
      <c r="R167" t="s">
        <v>8312</v>
      </c>
      <c r="S167" s="15">
        <f t="shared" si="13"/>
        <v>42351.658842592587</v>
      </c>
      <c r="T167" s="15">
        <f t="shared" si="14"/>
        <v>42381.658842592587</v>
      </c>
      <c r="U167">
        <f t="shared" si="10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25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1"/>
        <v>60</v>
      </c>
      <c r="P168">
        <f t="shared" si="12"/>
        <v>3000</v>
      </c>
      <c r="Q168" s="12" t="s">
        <v>8308</v>
      </c>
      <c r="R168" t="s">
        <v>8312</v>
      </c>
      <c r="S168" s="15">
        <f t="shared" si="13"/>
        <v>42721.075949074075</v>
      </c>
      <c r="T168" s="15">
        <f t="shared" si="14"/>
        <v>42751.075949074075</v>
      </c>
      <c r="U168">
        <f t="shared" si="10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25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1"/>
        <v>0</v>
      </c>
      <c r="P169">
        <f t="shared" si="12"/>
        <v>5.5</v>
      </c>
      <c r="Q169" s="12" t="s">
        <v>8308</v>
      </c>
      <c r="R169" t="s">
        <v>8312</v>
      </c>
      <c r="S169" s="15">
        <f t="shared" si="13"/>
        <v>42160.927488425921</v>
      </c>
      <c r="T169" s="15">
        <f t="shared" si="14"/>
        <v>42220.927488425921</v>
      </c>
      <c r="U169">
        <f t="shared" si="10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25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1"/>
        <v>4</v>
      </c>
      <c r="P170">
        <f t="shared" si="12"/>
        <v>108.33</v>
      </c>
      <c r="Q170" s="12" t="s">
        <v>8308</v>
      </c>
      <c r="R170" t="s">
        <v>8312</v>
      </c>
      <c r="S170" s="15">
        <f t="shared" si="13"/>
        <v>42052.83530092593</v>
      </c>
      <c r="T170" s="15">
        <f t="shared" si="14"/>
        <v>42082.793634259258</v>
      </c>
      <c r="U170">
        <f t="shared" si="10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25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1"/>
        <v>22</v>
      </c>
      <c r="P171">
        <f t="shared" si="12"/>
        <v>56</v>
      </c>
      <c r="Q171" s="12" t="s">
        <v>8308</v>
      </c>
      <c r="R171" t="s">
        <v>8312</v>
      </c>
      <c r="S171" s="15">
        <f t="shared" si="13"/>
        <v>41900.505312499998</v>
      </c>
      <c r="T171" s="15">
        <f t="shared" si="14"/>
        <v>41930.505312499998</v>
      </c>
      <c r="U171">
        <f t="shared" si="10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25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1"/>
        <v>3</v>
      </c>
      <c r="P172">
        <f t="shared" si="12"/>
        <v>32.5</v>
      </c>
      <c r="Q172" s="12" t="s">
        <v>8308</v>
      </c>
      <c r="R172" t="s">
        <v>8312</v>
      </c>
      <c r="S172" s="15">
        <f t="shared" si="13"/>
        <v>42216.977812500001</v>
      </c>
      <c r="T172" s="15">
        <f t="shared" si="14"/>
        <v>42246.227777777778</v>
      </c>
      <c r="U172">
        <f t="shared" si="10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25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1"/>
        <v>0</v>
      </c>
      <c r="P173">
        <f t="shared" si="12"/>
        <v>1</v>
      </c>
      <c r="Q173" s="12" t="s">
        <v>8308</v>
      </c>
      <c r="R173" t="s">
        <v>8312</v>
      </c>
      <c r="S173" s="15">
        <f t="shared" si="13"/>
        <v>42534.180717592593</v>
      </c>
      <c r="T173" s="15">
        <f t="shared" si="14"/>
        <v>42594.180717592593</v>
      </c>
      <c r="U173">
        <f t="shared" si="10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25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1"/>
        <v>0</v>
      </c>
      <c r="P174">
        <f t="shared" si="12"/>
        <v>0</v>
      </c>
      <c r="Q174" s="12" t="s">
        <v>8308</v>
      </c>
      <c r="R174" t="s">
        <v>8312</v>
      </c>
      <c r="S174" s="15">
        <f t="shared" si="13"/>
        <v>42047.394942129627</v>
      </c>
      <c r="T174" s="15">
        <f t="shared" si="14"/>
        <v>42082.353275462956</v>
      </c>
      <c r="U174">
        <f t="shared" si="10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25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1"/>
        <v>0</v>
      </c>
      <c r="P175">
        <f t="shared" si="12"/>
        <v>0</v>
      </c>
      <c r="Q175" s="12" t="s">
        <v>8308</v>
      </c>
      <c r="R175" t="s">
        <v>8312</v>
      </c>
      <c r="S175" s="15">
        <f t="shared" si="13"/>
        <v>42033.573009259257</v>
      </c>
      <c r="T175" s="15">
        <f t="shared" si="14"/>
        <v>42063.573009259257</v>
      </c>
      <c r="U175">
        <f t="shared" si="10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25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1"/>
        <v>0</v>
      </c>
      <c r="P176">
        <f t="shared" si="12"/>
        <v>0</v>
      </c>
      <c r="Q176" s="12" t="s">
        <v>8308</v>
      </c>
      <c r="R176" t="s">
        <v>8312</v>
      </c>
      <c r="S176" s="15">
        <f t="shared" si="13"/>
        <v>42072.758981481486</v>
      </c>
      <c r="T176" s="15">
        <f t="shared" si="14"/>
        <v>42132.758981481486</v>
      </c>
      <c r="U176">
        <f t="shared" si="10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25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1"/>
        <v>6</v>
      </c>
      <c r="P177">
        <f t="shared" si="12"/>
        <v>49.88</v>
      </c>
      <c r="Q177" s="12" t="s">
        <v>8308</v>
      </c>
      <c r="R177" t="s">
        <v>8312</v>
      </c>
      <c r="S177" s="15">
        <f t="shared" si="13"/>
        <v>41855.777905092589</v>
      </c>
      <c r="T177" s="15">
        <f t="shared" si="14"/>
        <v>41880.777905092589</v>
      </c>
      <c r="U177">
        <f t="shared" si="10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25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1"/>
        <v>0</v>
      </c>
      <c r="P178">
        <f t="shared" si="12"/>
        <v>0</v>
      </c>
      <c r="Q178" s="12" t="s">
        <v>8308</v>
      </c>
      <c r="R178" t="s">
        <v>8312</v>
      </c>
      <c r="S178" s="15">
        <f t="shared" si="13"/>
        <v>42191.824062500003</v>
      </c>
      <c r="T178" s="15">
        <f t="shared" si="14"/>
        <v>42221.824062500003</v>
      </c>
      <c r="U178">
        <f t="shared" si="10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25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1"/>
        <v>40</v>
      </c>
      <c r="P179">
        <f t="shared" si="12"/>
        <v>25.71</v>
      </c>
      <c r="Q179" s="12" t="s">
        <v>8308</v>
      </c>
      <c r="R179" t="s">
        <v>8312</v>
      </c>
      <c r="S179" s="15">
        <f t="shared" si="13"/>
        <v>42070.047754629632</v>
      </c>
      <c r="T179" s="15">
        <f t="shared" si="14"/>
        <v>42087.00608796296</v>
      </c>
      <c r="U179">
        <f t="shared" si="10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25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1"/>
        <v>0</v>
      </c>
      <c r="P180">
        <f t="shared" si="12"/>
        <v>0</v>
      </c>
      <c r="Q180" s="12" t="s">
        <v>8308</v>
      </c>
      <c r="R180" t="s">
        <v>8312</v>
      </c>
      <c r="S180" s="15">
        <f t="shared" si="13"/>
        <v>42304.955381944441</v>
      </c>
      <c r="T180" s="15">
        <f t="shared" si="14"/>
        <v>42334.997048611112</v>
      </c>
      <c r="U180">
        <f t="shared" si="10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25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1"/>
        <v>20</v>
      </c>
      <c r="P181">
        <f t="shared" si="12"/>
        <v>100</v>
      </c>
      <c r="Q181" s="12" t="s">
        <v>8308</v>
      </c>
      <c r="R181" t="s">
        <v>8312</v>
      </c>
      <c r="S181" s="15">
        <f t="shared" si="13"/>
        <v>42403.080497685187</v>
      </c>
      <c r="T181" s="15">
        <f t="shared" si="14"/>
        <v>42433.080497685187</v>
      </c>
      <c r="U181">
        <f t="shared" si="10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25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1"/>
        <v>33</v>
      </c>
      <c r="P182">
        <f t="shared" si="12"/>
        <v>30.85</v>
      </c>
      <c r="Q182" s="12" t="s">
        <v>8308</v>
      </c>
      <c r="R182" t="s">
        <v>8312</v>
      </c>
      <c r="S182" s="15">
        <f t="shared" si="13"/>
        <v>42067.991238425922</v>
      </c>
      <c r="T182" s="15">
        <f t="shared" si="14"/>
        <v>42107.791666666672</v>
      </c>
      <c r="U182">
        <f t="shared" si="10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25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1"/>
        <v>21</v>
      </c>
      <c r="P183">
        <f t="shared" si="12"/>
        <v>180.5</v>
      </c>
      <c r="Q183" s="12" t="s">
        <v>8308</v>
      </c>
      <c r="R183" t="s">
        <v>8312</v>
      </c>
      <c r="S183" s="15">
        <f t="shared" si="13"/>
        <v>42147.741840277777</v>
      </c>
      <c r="T183" s="15">
        <f t="shared" si="14"/>
        <v>42177.741840277777</v>
      </c>
      <c r="U183">
        <f t="shared" si="10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25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1"/>
        <v>0</v>
      </c>
      <c r="P184">
        <f t="shared" si="12"/>
        <v>0</v>
      </c>
      <c r="Q184" s="12" t="s">
        <v>8308</v>
      </c>
      <c r="R184" t="s">
        <v>8312</v>
      </c>
      <c r="S184" s="15">
        <f t="shared" si="13"/>
        <v>42712.011944444443</v>
      </c>
      <c r="T184" s="15">
        <f t="shared" si="14"/>
        <v>42742.011944444443</v>
      </c>
      <c r="U184">
        <f t="shared" si="10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25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1"/>
        <v>36</v>
      </c>
      <c r="P185">
        <f t="shared" si="12"/>
        <v>373.5</v>
      </c>
      <c r="Q185" s="12" t="s">
        <v>8308</v>
      </c>
      <c r="R185" t="s">
        <v>8312</v>
      </c>
      <c r="S185" s="15">
        <f t="shared" si="13"/>
        <v>41939.810300925928</v>
      </c>
      <c r="T185" s="15">
        <f t="shared" si="14"/>
        <v>41969.851967592593</v>
      </c>
      <c r="U185">
        <f t="shared" si="10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25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1"/>
        <v>3</v>
      </c>
      <c r="P186">
        <f t="shared" si="12"/>
        <v>25.5</v>
      </c>
      <c r="Q186" s="12" t="s">
        <v>8308</v>
      </c>
      <c r="R186" t="s">
        <v>8312</v>
      </c>
      <c r="S186" s="15">
        <f t="shared" si="13"/>
        <v>41825.791226851856</v>
      </c>
      <c r="T186" s="15">
        <f t="shared" si="14"/>
        <v>41883.165972222225</v>
      </c>
      <c r="U186">
        <f t="shared" si="10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25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1"/>
        <v>6</v>
      </c>
      <c r="P187">
        <f t="shared" si="12"/>
        <v>220</v>
      </c>
      <c r="Q187" s="12" t="s">
        <v>8308</v>
      </c>
      <c r="R187" t="s">
        <v>8312</v>
      </c>
      <c r="S187" s="15">
        <f t="shared" si="13"/>
        <v>42570.91133101852</v>
      </c>
      <c r="T187" s="15">
        <f t="shared" si="14"/>
        <v>42600.91133101852</v>
      </c>
      <c r="U187">
        <f t="shared" si="10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25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1"/>
        <v>0</v>
      </c>
      <c r="P188">
        <f t="shared" si="12"/>
        <v>0</v>
      </c>
      <c r="Q188" s="12" t="s">
        <v>8308</v>
      </c>
      <c r="R188" t="s">
        <v>8312</v>
      </c>
      <c r="S188" s="15">
        <f t="shared" si="13"/>
        <v>42767.812893518523</v>
      </c>
      <c r="T188" s="15">
        <f t="shared" si="14"/>
        <v>42797.833333333328</v>
      </c>
      <c r="U188">
        <f t="shared" si="10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25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1"/>
        <v>16</v>
      </c>
      <c r="P189">
        <f t="shared" si="12"/>
        <v>160</v>
      </c>
      <c r="Q189" s="12" t="s">
        <v>8308</v>
      </c>
      <c r="R189" t="s">
        <v>8312</v>
      </c>
      <c r="S189" s="15">
        <f t="shared" si="13"/>
        <v>42182.234456018516</v>
      </c>
      <c r="T189" s="15">
        <f t="shared" si="14"/>
        <v>42206.290972222225</v>
      </c>
      <c r="U189">
        <f t="shared" si="10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25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1"/>
        <v>0</v>
      </c>
      <c r="P190">
        <f t="shared" si="12"/>
        <v>0</v>
      </c>
      <c r="Q190" s="12" t="s">
        <v>8308</v>
      </c>
      <c r="R190" t="s">
        <v>8312</v>
      </c>
      <c r="S190" s="15">
        <f t="shared" si="13"/>
        <v>41857.18304398148</v>
      </c>
      <c r="T190" s="15">
        <f t="shared" si="14"/>
        <v>41887.18304398148</v>
      </c>
      <c r="U190">
        <f t="shared" si="10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25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1"/>
        <v>0</v>
      </c>
      <c r="P191">
        <f t="shared" si="12"/>
        <v>69</v>
      </c>
      <c r="Q191" s="12" t="s">
        <v>8308</v>
      </c>
      <c r="R191" t="s">
        <v>8312</v>
      </c>
      <c r="S191" s="15">
        <f t="shared" si="13"/>
        <v>42556.690706018519</v>
      </c>
      <c r="T191" s="15">
        <f t="shared" si="14"/>
        <v>42616.690706018519</v>
      </c>
      <c r="U191">
        <f t="shared" si="10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25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1"/>
        <v>0</v>
      </c>
      <c r="P192">
        <f t="shared" si="12"/>
        <v>50</v>
      </c>
      <c r="Q192" s="12" t="s">
        <v>8308</v>
      </c>
      <c r="R192" t="s">
        <v>8312</v>
      </c>
      <c r="S192" s="15">
        <f t="shared" si="13"/>
        <v>42527.650995370372</v>
      </c>
      <c r="T192" s="15">
        <f t="shared" si="14"/>
        <v>42537.650995370372</v>
      </c>
      <c r="U192">
        <f t="shared" si="10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25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1"/>
        <v>5</v>
      </c>
      <c r="P193">
        <f t="shared" si="12"/>
        <v>83.33</v>
      </c>
      <c r="Q193" s="12" t="s">
        <v>8308</v>
      </c>
      <c r="R193" t="s">
        <v>8312</v>
      </c>
      <c r="S193" s="15">
        <f t="shared" si="13"/>
        <v>42239.441412037035</v>
      </c>
      <c r="T193" s="15">
        <f t="shared" si="14"/>
        <v>42279.441412037035</v>
      </c>
      <c r="U193">
        <f t="shared" si="10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25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1"/>
        <v>0</v>
      </c>
      <c r="P194">
        <f t="shared" si="12"/>
        <v>5.67</v>
      </c>
      <c r="Q194" s="12" t="s">
        <v>8308</v>
      </c>
      <c r="R194" t="s">
        <v>8312</v>
      </c>
      <c r="S194" s="15">
        <f t="shared" si="13"/>
        <v>41899.792037037041</v>
      </c>
      <c r="T194" s="15">
        <f t="shared" si="14"/>
        <v>41929.792037037041</v>
      </c>
      <c r="U194">
        <f t="shared" ref="U194:U257" si="15">YEAR(S194)</f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25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6">ROUND(E195/D195*100, 0)</f>
        <v>0</v>
      </c>
      <c r="P195">
        <f t="shared" ref="P195:P258" si="17">IFERROR(ROUND(E195/L195,2),0)</f>
        <v>0</v>
      </c>
      <c r="Q195" s="12" t="s">
        <v>8308</v>
      </c>
      <c r="R195" t="s">
        <v>8312</v>
      </c>
      <c r="S195" s="15">
        <f t="shared" ref="S195:S258" si="18">(((J195/60)/60)/24)+DATE(1970,1,1)</f>
        <v>41911.934791666667</v>
      </c>
      <c r="T195" s="15">
        <f t="shared" ref="T195:T258" si="19">(((I195/60)/60)/24)+DATE(1970,1,1)</f>
        <v>41971.976458333331</v>
      </c>
      <c r="U195">
        <f t="shared" si="15"/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25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6"/>
        <v>0</v>
      </c>
      <c r="P196">
        <f t="shared" si="17"/>
        <v>1</v>
      </c>
      <c r="Q196" s="12" t="s">
        <v>8308</v>
      </c>
      <c r="R196" t="s">
        <v>8312</v>
      </c>
      <c r="S196" s="15">
        <f t="shared" si="18"/>
        <v>42375.996886574074</v>
      </c>
      <c r="T196" s="15">
        <f t="shared" si="19"/>
        <v>42435.996886574074</v>
      </c>
      <c r="U196">
        <f t="shared" si="15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25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6"/>
        <v>0</v>
      </c>
      <c r="P197">
        <f t="shared" si="17"/>
        <v>0</v>
      </c>
      <c r="Q197" s="12" t="s">
        <v>8308</v>
      </c>
      <c r="R197" t="s">
        <v>8312</v>
      </c>
      <c r="S197" s="15">
        <f t="shared" si="18"/>
        <v>42135.67050925926</v>
      </c>
      <c r="T197" s="15">
        <f t="shared" si="19"/>
        <v>42195.67050925926</v>
      </c>
      <c r="U197">
        <f t="shared" si="15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25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6"/>
        <v>42</v>
      </c>
      <c r="P198">
        <f t="shared" si="17"/>
        <v>77.11</v>
      </c>
      <c r="Q198" s="12" t="s">
        <v>8308</v>
      </c>
      <c r="R198" t="s">
        <v>8312</v>
      </c>
      <c r="S198" s="15">
        <f t="shared" si="18"/>
        <v>42259.542800925927</v>
      </c>
      <c r="T198" s="15">
        <f t="shared" si="19"/>
        <v>42287.875</v>
      </c>
      <c r="U198">
        <f t="shared" si="15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25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6"/>
        <v>10</v>
      </c>
      <c r="P199">
        <f t="shared" si="17"/>
        <v>32.75</v>
      </c>
      <c r="Q199" s="12" t="s">
        <v>8308</v>
      </c>
      <c r="R199" t="s">
        <v>8312</v>
      </c>
      <c r="S199" s="15">
        <f t="shared" si="18"/>
        <v>42741.848379629635</v>
      </c>
      <c r="T199" s="15">
        <f t="shared" si="19"/>
        <v>42783.875</v>
      </c>
      <c r="U199">
        <f t="shared" si="15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25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6"/>
        <v>1</v>
      </c>
      <c r="P200">
        <f t="shared" si="17"/>
        <v>46.5</v>
      </c>
      <c r="Q200" s="12" t="s">
        <v>8308</v>
      </c>
      <c r="R200" t="s">
        <v>8312</v>
      </c>
      <c r="S200" s="15">
        <f t="shared" si="18"/>
        <v>41887.383356481485</v>
      </c>
      <c r="T200" s="15">
        <f t="shared" si="19"/>
        <v>41917.383356481485</v>
      </c>
      <c r="U200">
        <f t="shared" si="15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25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6"/>
        <v>0</v>
      </c>
      <c r="P201">
        <f t="shared" si="17"/>
        <v>0</v>
      </c>
      <c r="Q201" s="12" t="s">
        <v>8308</v>
      </c>
      <c r="R201" t="s">
        <v>8312</v>
      </c>
      <c r="S201" s="15">
        <f t="shared" si="18"/>
        <v>42584.123865740738</v>
      </c>
      <c r="T201" s="15">
        <f t="shared" si="19"/>
        <v>42614.123865740738</v>
      </c>
      <c r="U201">
        <f t="shared" si="15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25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6"/>
        <v>26</v>
      </c>
      <c r="P202">
        <f t="shared" si="17"/>
        <v>87.31</v>
      </c>
      <c r="Q202" s="12" t="s">
        <v>8308</v>
      </c>
      <c r="R202" t="s">
        <v>8312</v>
      </c>
      <c r="S202" s="15">
        <f t="shared" si="18"/>
        <v>41867.083368055559</v>
      </c>
      <c r="T202" s="15">
        <f t="shared" si="19"/>
        <v>41897.083368055559</v>
      </c>
      <c r="U202">
        <f t="shared" si="15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25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6"/>
        <v>58</v>
      </c>
      <c r="P203">
        <f t="shared" si="17"/>
        <v>54.29</v>
      </c>
      <c r="Q203" s="12" t="s">
        <v>8308</v>
      </c>
      <c r="R203" t="s">
        <v>8312</v>
      </c>
      <c r="S203" s="15">
        <f t="shared" si="18"/>
        <v>42023.818622685183</v>
      </c>
      <c r="T203" s="15">
        <f t="shared" si="19"/>
        <v>42043.818622685183</v>
      </c>
      <c r="U203">
        <f t="shared" si="15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25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6"/>
        <v>0</v>
      </c>
      <c r="P204">
        <f t="shared" si="17"/>
        <v>0</v>
      </c>
      <c r="Q204" s="12" t="s">
        <v>8308</v>
      </c>
      <c r="R204" t="s">
        <v>8312</v>
      </c>
      <c r="S204" s="15">
        <f t="shared" si="18"/>
        <v>42255.927824074075</v>
      </c>
      <c r="T204" s="15">
        <f t="shared" si="19"/>
        <v>42285.874305555553</v>
      </c>
      <c r="U204">
        <f t="shared" si="15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25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6"/>
        <v>30</v>
      </c>
      <c r="P205">
        <f t="shared" si="17"/>
        <v>93.25</v>
      </c>
      <c r="Q205" s="12" t="s">
        <v>8308</v>
      </c>
      <c r="R205" t="s">
        <v>8312</v>
      </c>
      <c r="S205" s="15">
        <f t="shared" si="18"/>
        <v>41973.847962962958</v>
      </c>
      <c r="T205" s="15">
        <f t="shared" si="19"/>
        <v>42033.847962962958</v>
      </c>
      <c r="U205">
        <f t="shared" si="15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25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6"/>
        <v>51</v>
      </c>
      <c r="P206">
        <f t="shared" si="17"/>
        <v>117.68</v>
      </c>
      <c r="Q206" s="12" t="s">
        <v>8308</v>
      </c>
      <c r="R206" t="s">
        <v>8312</v>
      </c>
      <c r="S206" s="15">
        <f t="shared" si="18"/>
        <v>42556.583368055552</v>
      </c>
      <c r="T206" s="15">
        <f t="shared" si="19"/>
        <v>42586.583368055552</v>
      </c>
      <c r="U206">
        <f t="shared" si="15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25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6"/>
        <v>16</v>
      </c>
      <c r="P207">
        <f t="shared" si="17"/>
        <v>76.47</v>
      </c>
      <c r="Q207" s="12" t="s">
        <v>8308</v>
      </c>
      <c r="R207" t="s">
        <v>8312</v>
      </c>
      <c r="S207" s="15">
        <f t="shared" si="18"/>
        <v>42248.632199074069</v>
      </c>
      <c r="T207" s="15">
        <f t="shared" si="19"/>
        <v>42283.632199074069</v>
      </c>
      <c r="U207">
        <f t="shared" si="15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25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6"/>
        <v>0</v>
      </c>
      <c r="P208">
        <f t="shared" si="17"/>
        <v>0</v>
      </c>
      <c r="Q208" s="12" t="s">
        <v>8308</v>
      </c>
      <c r="R208" t="s">
        <v>8312</v>
      </c>
      <c r="S208" s="15">
        <f t="shared" si="18"/>
        <v>42567.004432870366</v>
      </c>
      <c r="T208" s="15">
        <f t="shared" si="19"/>
        <v>42588.004432870366</v>
      </c>
      <c r="U208">
        <f t="shared" si="15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25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6"/>
        <v>15</v>
      </c>
      <c r="P209">
        <f t="shared" si="17"/>
        <v>163.85</v>
      </c>
      <c r="Q209" s="12" t="s">
        <v>8308</v>
      </c>
      <c r="R209" t="s">
        <v>8312</v>
      </c>
      <c r="S209" s="15">
        <f t="shared" si="18"/>
        <v>41978.197199074071</v>
      </c>
      <c r="T209" s="15">
        <f t="shared" si="19"/>
        <v>42008.197199074071</v>
      </c>
      <c r="U209">
        <f t="shared" si="15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25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6"/>
        <v>0</v>
      </c>
      <c r="P210">
        <f t="shared" si="17"/>
        <v>0</v>
      </c>
      <c r="Q210" s="12" t="s">
        <v>8308</v>
      </c>
      <c r="R210" t="s">
        <v>8312</v>
      </c>
      <c r="S210" s="15">
        <f t="shared" si="18"/>
        <v>41959.369988425926</v>
      </c>
      <c r="T210" s="15">
        <f t="shared" si="19"/>
        <v>41989.369988425926</v>
      </c>
      <c r="U210">
        <f t="shared" si="15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25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6"/>
        <v>0</v>
      </c>
      <c r="P211">
        <f t="shared" si="17"/>
        <v>0</v>
      </c>
      <c r="Q211" s="12" t="s">
        <v>8308</v>
      </c>
      <c r="R211" t="s">
        <v>8312</v>
      </c>
      <c r="S211" s="15">
        <f t="shared" si="18"/>
        <v>42165.922858796301</v>
      </c>
      <c r="T211" s="15">
        <f t="shared" si="19"/>
        <v>42195.922858796301</v>
      </c>
      <c r="U211">
        <f t="shared" si="15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25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6"/>
        <v>25</v>
      </c>
      <c r="P212">
        <f t="shared" si="17"/>
        <v>91.82</v>
      </c>
      <c r="Q212" s="12" t="s">
        <v>8308</v>
      </c>
      <c r="R212" t="s">
        <v>8312</v>
      </c>
      <c r="S212" s="15">
        <f t="shared" si="18"/>
        <v>42249.064722222218</v>
      </c>
      <c r="T212" s="15">
        <f t="shared" si="19"/>
        <v>42278.208333333328</v>
      </c>
      <c r="U212">
        <f t="shared" si="15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25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6"/>
        <v>45</v>
      </c>
      <c r="P213">
        <f t="shared" si="17"/>
        <v>185.83</v>
      </c>
      <c r="Q213" s="12" t="s">
        <v>8308</v>
      </c>
      <c r="R213" t="s">
        <v>8312</v>
      </c>
      <c r="S213" s="15">
        <f t="shared" si="18"/>
        <v>42236.159918981488</v>
      </c>
      <c r="T213" s="15">
        <f t="shared" si="19"/>
        <v>42266.159918981488</v>
      </c>
      <c r="U213">
        <f t="shared" si="15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25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6"/>
        <v>0</v>
      </c>
      <c r="P214">
        <f t="shared" si="17"/>
        <v>1</v>
      </c>
      <c r="Q214" s="12" t="s">
        <v>8308</v>
      </c>
      <c r="R214" t="s">
        <v>8312</v>
      </c>
      <c r="S214" s="15">
        <f t="shared" si="18"/>
        <v>42416.881018518514</v>
      </c>
      <c r="T214" s="15">
        <f t="shared" si="19"/>
        <v>42476.839351851857</v>
      </c>
      <c r="U214">
        <f t="shared" si="15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25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6"/>
        <v>0</v>
      </c>
      <c r="P215">
        <f t="shared" si="17"/>
        <v>20</v>
      </c>
      <c r="Q215" s="12" t="s">
        <v>8308</v>
      </c>
      <c r="R215" t="s">
        <v>8312</v>
      </c>
      <c r="S215" s="15">
        <f t="shared" si="18"/>
        <v>42202.594293981485</v>
      </c>
      <c r="T215" s="15">
        <f t="shared" si="19"/>
        <v>42232.587974537033</v>
      </c>
      <c r="U215">
        <f t="shared" si="15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25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6"/>
        <v>0</v>
      </c>
      <c r="P216">
        <f t="shared" si="17"/>
        <v>1</v>
      </c>
      <c r="Q216" s="12" t="s">
        <v>8308</v>
      </c>
      <c r="R216" t="s">
        <v>8312</v>
      </c>
      <c r="S216" s="15">
        <f t="shared" si="18"/>
        <v>42009.64061342593</v>
      </c>
      <c r="T216" s="15">
        <f t="shared" si="19"/>
        <v>42069.64061342593</v>
      </c>
      <c r="U216">
        <f t="shared" si="15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25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6"/>
        <v>0</v>
      </c>
      <c r="P217">
        <f t="shared" si="17"/>
        <v>10</v>
      </c>
      <c r="Q217" s="12" t="s">
        <v>8308</v>
      </c>
      <c r="R217" t="s">
        <v>8312</v>
      </c>
      <c r="S217" s="15">
        <f t="shared" si="18"/>
        <v>42375.230115740742</v>
      </c>
      <c r="T217" s="15">
        <f t="shared" si="19"/>
        <v>42417.999305555553</v>
      </c>
      <c r="U217">
        <f t="shared" si="15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25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6"/>
        <v>56</v>
      </c>
      <c r="P218">
        <f t="shared" si="17"/>
        <v>331.54</v>
      </c>
      <c r="Q218" s="12" t="s">
        <v>8308</v>
      </c>
      <c r="R218" t="s">
        <v>8312</v>
      </c>
      <c r="S218" s="15">
        <f t="shared" si="18"/>
        <v>42066.958761574075</v>
      </c>
      <c r="T218" s="15">
        <f t="shared" si="19"/>
        <v>42116.917094907403</v>
      </c>
      <c r="U218">
        <f t="shared" si="15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25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6"/>
        <v>12</v>
      </c>
      <c r="P219">
        <f t="shared" si="17"/>
        <v>314.29000000000002</v>
      </c>
      <c r="Q219" s="12" t="s">
        <v>8308</v>
      </c>
      <c r="R219" t="s">
        <v>8312</v>
      </c>
      <c r="S219" s="15">
        <f t="shared" si="18"/>
        <v>41970.64061342593</v>
      </c>
      <c r="T219" s="15">
        <f t="shared" si="19"/>
        <v>42001.64061342593</v>
      </c>
      <c r="U219">
        <f t="shared" si="15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25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6"/>
        <v>2</v>
      </c>
      <c r="P220">
        <f t="shared" si="17"/>
        <v>100</v>
      </c>
      <c r="Q220" s="12" t="s">
        <v>8308</v>
      </c>
      <c r="R220" t="s">
        <v>8312</v>
      </c>
      <c r="S220" s="15">
        <f t="shared" si="18"/>
        <v>42079.628344907411</v>
      </c>
      <c r="T220" s="15">
        <f t="shared" si="19"/>
        <v>42139.628344907411</v>
      </c>
      <c r="U220">
        <f t="shared" si="15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25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6"/>
        <v>18</v>
      </c>
      <c r="P221">
        <f t="shared" si="17"/>
        <v>115.99</v>
      </c>
      <c r="Q221" s="12" t="s">
        <v>8308</v>
      </c>
      <c r="R221" t="s">
        <v>8312</v>
      </c>
      <c r="S221" s="15">
        <f t="shared" si="18"/>
        <v>42429.326678240745</v>
      </c>
      <c r="T221" s="15">
        <f t="shared" si="19"/>
        <v>42461.290972222225</v>
      </c>
      <c r="U221">
        <f t="shared" si="15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25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6"/>
        <v>1</v>
      </c>
      <c r="P222">
        <f t="shared" si="17"/>
        <v>120</v>
      </c>
      <c r="Q222" s="12" t="s">
        <v>8308</v>
      </c>
      <c r="R222" t="s">
        <v>8312</v>
      </c>
      <c r="S222" s="15">
        <f t="shared" si="18"/>
        <v>42195.643865740742</v>
      </c>
      <c r="T222" s="15">
        <f t="shared" si="19"/>
        <v>42236.837499999994</v>
      </c>
      <c r="U222">
        <f t="shared" si="15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25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6"/>
        <v>0</v>
      </c>
      <c r="P223">
        <f t="shared" si="17"/>
        <v>0</v>
      </c>
      <c r="Q223" s="12" t="s">
        <v>8308</v>
      </c>
      <c r="R223" t="s">
        <v>8312</v>
      </c>
      <c r="S223" s="15">
        <f t="shared" si="18"/>
        <v>42031.837546296301</v>
      </c>
      <c r="T223" s="15">
        <f t="shared" si="19"/>
        <v>42091.79587962963</v>
      </c>
      <c r="U223">
        <f t="shared" si="15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25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6"/>
        <v>13</v>
      </c>
      <c r="P224">
        <f t="shared" si="17"/>
        <v>65</v>
      </c>
      <c r="Q224" s="12" t="s">
        <v>8308</v>
      </c>
      <c r="R224" t="s">
        <v>8312</v>
      </c>
      <c r="S224" s="15">
        <f t="shared" si="18"/>
        <v>42031.769884259258</v>
      </c>
      <c r="T224" s="15">
        <f t="shared" si="19"/>
        <v>42090.110416666663</v>
      </c>
      <c r="U224">
        <f t="shared" si="15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25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6"/>
        <v>0</v>
      </c>
      <c r="P225">
        <f t="shared" si="17"/>
        <v>0</v>
      </c>
      <c r="Q225" s="12" t="s">
        <v>8308</v>
      </c>
      <c r="R225" t="s">
        <v>8312</v>
      </c>
      <c r="S225" s="15">
        <f t="shared" si="18"/>
        <v>42482.048032407409</v>
      </c>
      <c r="T225" s="15">
        <f t="shared" si="19"/>
        <v>42512.045138888891</v>
      </c>
      <c r="U225">
        <f t="shared" si="15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25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6"/>
        <v>0</v>
      </c>
      <c r="P226">
        <f t="shared" si="17"/>
        <v>0</v>
      </c>
      <c r="Q226" s="12" t="s">
        <v>8308</v>
      </c>
      <c r="R226" t="s">
        <v>8312</v>
      </c>
      <c r="S226" s="15">
        <f t="shared" si="18"/>
        <v>42135.235254629632</v>
      </c>
      <c r="T226" s="15">
        <f t="shared" si="19"/>
        <v>42195.235254629632</v>
      </c>
      <c r="U226">
        <f t="shared" si="15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25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6"/>
        <v>0</v>
      </c>
      <c r="P227">
        <f t="shared" si="17"/>
        <v>0</v>
      </c>
      <c r="Q227" s="12" t="s">
        <v>8308</v>
      </c>
      <c r="R227" t="s">
        <v>8312</v>
      </c>
      <c r="S227" s="15">
        <f t="shared" si="18"/>
        <v>42438.961273148147</v>
      </c>
      <c r="T227" s="15">
        <f t="shared" si="19"/>
        <v>42468.919606481482</v>
      </c>
      <c r="U227">
        <f t="shared" si="15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25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6"/>
        <v>1</v>
      </c>
      <c r="P228">
        <f t="shared" si="17"/>
        <v>125</v>
      </c>
      <c r="Q228" s="12" t="s">
        <v>8308</v>
      </c>
      <c r="R228" t="s">
        <v>8312</v>
      </c>
      <c r="S228" s="15">
        <f t="shared" si="18"/>
        <v>42106.666018518517</v>
      </c>
      <c r="T228" s="15">
        <f t="shared" si="19"/>
        <v>42155.395138888889</v>
      </c>
      <c r="U228">
        <f t="shared" si="15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25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6"/>
        <v>0</v>
      </c>
      <c r="P229">
        <f t="shared" si="17"/>
        <v>0</v>
      </c>
      <c r="Q229" s="12" t="s">
        <v>8308</v>
      </c>
      <c r="R229" t="s">
        <v>8312</v>
      </c>
      <c r="S229" s="15">
        <f t="shared" si="18"/>
        <v>42164.893993055557</v>
      </c>
      <c r="T229" s="15">
        <f t="shared" si="19"/>
        <v>42194.893993055557</v>
      </c>
      <c r="U229">
        <f t="shared" si="15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25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6"/>
        <v>0</v>
      </c>
      <c r="P230">
        <f t="shared" si="17"/>
        <v>0</v>
      </c>
      <c r="Q230" s="12" t="s">
        <v>8308</v>
      </c>
      <c r="R230" t="s">
        <v>8312</v>
      </c>
      <c r="S230" s="15">
        <f t="shared" si="18"/>
        <v>42096.686400462961</v>
      </c>
      <c r="T230" s="15">
        <f t="shared" si="19"/>
        <v>42156.686400462961</v>
      </c>
      <c r="U230">
        <f t="shared" si="15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25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6"/>
        <v>0</v>
      </c>
      <c r="P231">
        <f t="shared" si="17"/>
        <v>0</v>
      </c>
      <c r="Q231" s="12" t="s">
        <v>8308</v>
      </c>
      <c r="R231" t="s">
        <v>8312</v>
      </c>
      <c r="S231" s="15">
        <f t="shared" si="18"/>
        <v>42383.933993055558</v>
      </c>
      <c r="T231" s="15">
        <f t="shared" si="19"/>
        <v>42413.933993055558</v>
      </c>
      <c r="U231">
        <f t="shared" si="15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25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6"/>
        <v>0</v>
      </c>
      <c r="P232">
        <f t="shared" si="17"/>
        <v>30</v>
      </c>
      <c r="Q232" s="12" t="s">
        <v>8308</v>
      </c>
      <c r="R232" t="s">
        <v>8312</v>
      </c>
      <c r="S232" s="15">
        <f t="shared" si="18"/>
        <v>42129.777210648142</v>
      </c>
      <c r="T232" s="15">
        <f t="shared" si="19"/>
        <v>42159.777210648142</v>
      </c>
      <c r="U232">
        <f t="shared" si="15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25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6"/>
        <v>0</v>
      </c>
      <c r="P233">
        <f t="shared" si="17"/>
        <v>0</v>
      </c>
      <c r="Q233" s="12" t="s">
        <v>8308</v>
      </c>
      <c r="R233" t="s">
        <v>8312</v>
      </c>
      <c r="S233" s="15">
        <f t="shared" si="18"/>
        <v>42341.958923611113</v>
      </c>
      <c r="T233" s="15">
        <f t="shared" si="19"/>
        <v>42371.958923611113</v>
      </c>
      <c r="U233">
        <f t="shared" si="15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25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6"/>
        <v>3</v>
      </c>
      <c r="P234">
        <f t="shared" si="17"/>
        <v>15.71</v>
      </c>
      <c r="Q234" s="12" t="s">
        <v>8308</v>
      </c>
      <c r="R234" t="s">
        <v>8312</v>
      </c>
      <c r="S234" s="15">
        <f t="shared" si="18"/>
        <v>42032.82576388889</v>
      </c>
      <c r="T234" s="15">
        <f t="shared" si="19"/>
        <v>42062.82576388889</v>
      </c>
      <c r="U234">
        <f t="shared" si="15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25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6"/>
        <v>0</v>
      </c>
      <c r="P235">
        <f t="shared" si="17"/>
        <v>0</v>
      </c>
      <c r="Q235" s="12" t="s">
        <v>8308</v>
      </c>
      <c r="R235" t="s">
        <v>8312</v>
      </c>
      <c r="S235" s="15">
        <f t="shared" si="18"/>
        <v>42612.911712962959</v>
      </c>
      <c r="T235" s="15">
        <f t="shared" si="19"/>
        <v>42642.911712962959</v>
      </c>
      <c r="U235">
        <f t="shared" si="15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25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6"/>
        <v>40</v>
      </c>
      <c r="P236">
        <f t="shared" si="17"/>
        <v>80.2</v>
      </c>
      <c r="Q236" s="12" t="s">
        <v>8308</v>
      </c>
      <c r="R236" t="s">
        <v>8312</v>
      </c>
      <c r="S236" s="15">
        <f t="shared" si="18"/>
        <v>42136.035405092596</v>
      </c>
      <c r="T236" s="15">
        <f t="shared" si="19"/>
        <v>42176.035405092596</v>
      </c>
      <c r="U236">
        <f t="shared" si="15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25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6"/>
        <v>0</v>
      </c>
      <c r="P237">
        <f t="shared" si="17"/>
        <v>0</v>
      </c>
      <c r="Q237" s="12" t="s">
        <v>8308</v>
      </c>
      <c r="R237" t="s">
        <v>8312</v>
      </c>
      <c r="S237" s="15">
        <f t="shared" si="18"/>
        <v>42164.908530092594</v>
      </c>
      <c r="T237" s="15">
        <f t="shared" si="19"/>
        <v>42194.908530092594</v>
      </c>
      <c r="U237">
        <f t="shared" si="15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25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6"/>
        <v>0</v>
      </c>
      <c r="P238">
        <f t="shared" si="17"/>
        <v>0</v>
      </c>
      <c r="Q238" s="12" t="s">
        <v>8308</v>
      </c>
      <c r="R238" t="s">
        <v>8312</v>
      </c>
      <c r="S238" s="15">
        <f t="shared" si="18"/>
        <v>42321.08447916666</v>
      </c>
      <c r="T238" s="15">
        <f t="shared" si="19"/>
        <v>42374</v>
      </c>
      <c r="U238">
        <f t="shared" si="15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25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6"/>
        <v>0</v>
      </c>
      <c r="P239">
        <f t="shared" si="17"/>
        <v>50</v>
      </c>
      <c r="Q239" s="12" t="s">
        <v>8308</v>
      </c>
      <c r="R239" t="s">
        <v>8312</v>
      </c>
      <c r="S239" s="15">
        <f t="shared" si="18"/>
        <v>42377.577187499999</v>
      </c>
      <c r="T239" s="15">
        <f t="shared" si="19"/>
        <v>42437.577187499999</v>
      </c>
      <c r="U239">
        <f t="shared" si="15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25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6"/>
        <v>0</v>
      </c>
      <c r="P240">
        <f t="shared" si="17"/>
        <v>0</v>
      </c>
      <c r="Q240" s="12" t="s">
        <v>8308</v>
      </c>
      <c r="R240" t="s">
        <v>8312</v>
      </c>
      <c r="S240" s="15">
        <f t="shared" si="18"/>
        <v>42713.962499999994</v>
      </c>
      <c r="T240" s="15">
        <f t="shared" si="19"/>
        <v>42734.375</v>
      </c>
      <c r="U240">
        <f t="shared" si="15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25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6"/>
        <v>25</v>
      </c>
      <c r="P241">
        <f t="shared" si="17"/>
        <v>50</v>
      </c>
      <c r="Q241" s="12" t="s">
        <v>8308</v>
      </c>
      <c r="R241" t="s">
        <v>8312</v>
      </c>
      <c r="S241" s="15">
        <f t="shared" si="18"/>
        <v>42297.110300925924</v>
      </c>
      <c r="T241" s="15">
        <f t="shared" si="19"/>
        <v>42316.5</v>
      </c>
      <c r="U241">
        <f t="shared" si="15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25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6"/>
        <v>108</v>
      </c>
      <c r="P242">
        <f t="shared" si="17"/>
        <v>117.85</v>
      </c>
      <c r="Q242" s="12" t="s">
        <v>8308</v>
      </c>
      <c r="R242" t="s">
        <v>8313</v>
      </c>
      <c r="S242" s="15">
        <f t="shared" si="18"/>
        <v>41354.708460648151</v>
      </c>
      <c r="T242" s="15">
        <f t="shared" si="19"/>
        <v>41399.708460648151</v>
      </c>
      <c r="U242">
        <f t="shared" si="15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25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6"/>
        <v>113</v>
      </c>
      <c r="P243">
        <f t="shared" si="17"/>
        <v>109.04</v>
      </c>
      <c r="Q243" s="12" t="s">
        <v>8308</v>
      </c>
      <c r="R243" t="s">
        <v>8313</v>
      </c>
      <c r="S243" s="15">
        <f t="shared" si="18"/>
        <v>41949.697962962964</v>
      </c>
      <c r="T243" s="15">
        <f t="shared" si="19"/>
        <v>41994.697962962964</v>
      </c>
      <c r="U243">
        <f t="shared" si="15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25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6"/>
        <v>113</v>
      </c>
      <c r="P244">
        <f t="shared" si="17"/>
        <v>73.02</v>
      </c>
      <c r="Q244" s="12" t="s">
        <v>8308</v>
      </c>
      <c r="R244" t="s">
        <v>8313</v>
      </c>
      <c r="S244" s="15">
        <f t="shared" si="18"/>
        <v>40862.492939814816</v>
      </c>
      <c r="T244" s="15">
        <f t="shared" si="19"/>
        <v>40897.492939814816</v>
      </c>
      <c r="U244">
        <f t="shared" si="15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25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6"/>
        <v>103</v>
      </c>
      <c r="P245">
        <f t="shared" si="17"/>
        <v>78.2</v>
      </c>
      <c r="Q245" s="12" t="s">
        <v>8308</v>
      </c>
      <c r="R245" t="s">
        <v>8313</v>
      </c>
      <c r="S245" s="15">
        <f t="shared" si="18"/>
        <v>41662.047500000001</v>
      </c>
      <c r="T245" s="15">
        <f t="shared" si="19"/>
        <v>41692.047500000001</v>
      </c>
      <c r="U245">
        <f t="shared" si="15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25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6"/>
        <v>114</v>
      </c>
      <c r="P246">
        <f t="shared" si="17"/>
        <v>47.4</v>
      </c>
      <c r="Q246" s="12" t="s">
        <v>8308</v>
      </c>
      <c r="R246" t="s">
        <v>8313</v>
      </c>
      <c r="S246" s="15">
        <f t="shared" si="18"/>
        <v>40213.323599537034</v>
      </c>
      <c r="T246" s="15">
        <f t="shared" si="19"/>
        <v>40253.29583333333</v>
      </c>
      <c r="U246">
        <f t="shared" si="15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25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6"/>
        <v>104</v>
      </c>
      <c r="P247">
        <f t="shared" si="17"/>
        <v>54.02</v>
      </c>
      <c r="Q247" s="12" t="s">
        <v>8308</v>
      </c>
      <c r="R247" t="s">
        <v>8313</v>
      </c>
      <c r="S247" s="15">
        <f t="shared" si="18"/>
        <v>41107.053067129629</v>
      </c>
      <c r="T247" s="15">
        <f t="shared" si="19"/>
        <v>41137.053067129629</v>
      </c>
      <c r="U247">
        <f t="shared" si="15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25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6"/>
        <v>305</v>
      </c>
      <c r="P248">
        <f t="shared" si="17"/>
        <v>68.489999999999995</v>
      </c>
      <c r="Q248" s="12" t="s">
        <v>8308</v>
      </c>
      <c r="R248" t="s">
        <v>8313</v>
      </c>
      <c r="S248" s="15">
        <f t="shared" si="18"/>
        <v>40480.363483796296</v>
      </c>
      <c r="T248" s="15">
        <f t="shared" si="19"/>
        <v>40530.405150462961</v>
      </c>
      <c r="U248">
        <f t="shared" si="15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25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6"/>
        <v>134</v>
      </c>
      <c r="P249">
        <f t="shared" si="17"/>
        <v>108.15</v>
      </c>
      <c r="Q249" s="12" t="s">
        <v>8308</v>
      </c>
      <c r="R249" t="s">
        <v>8313</v>
      </c>
      <c r="S249" s="15">
        <f t="shared" si="18"/>
        <v>40430.604328703703</v>
      </c>
      <c r="T249" s="15">
        <f t="shared" si="19"/>
        <v>40467.152083333334</v>
      </c>
      <c r="U249">
        <f t="shared" si="15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25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6"/>
        <v>101</v>
      </c>
      <c r="P250">
        <f t="shared" si="17"/>
        <v>589.95000000000005</v>
      </c>
      <c r="Q250" s="12" t="s">
        <v>8308</v>
      </c>
      <c r="R250" t="s">
        <v>8313</v>
      </c>
      <c r="S250" s="15">
        <f t="shared" si="18"/>
        <v>40870.774409722224</v>
      </c>
      <c r="T250" s="15">
        <f t="shared" si="19"/>
        <v>40915.774409722224</v>
      </c>
      <c r="U250">
        <f t="shared" si="15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25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6"/>
        <v>113</v>
      </c>
      <c r="P251">
        <f t="shared" si="17"/>
        <v>48.05</v>
      </c>
      <c r="Q251" s="12" t="s">
        <v>8308</v>
      </c>
      <c r="R251" t="s">
        <v>8313</v>
      </c>
      <c r="S251" s="15">
        <f t="shared" si="18"/>
        <v>40332.923842592594</v>
      </c>
      <c r="T251" s="15">
        <f t="shared" si="19"/>
        <v>40412.736111111109</v>
      </c>
      <c r="U251">
        <f t="shared" si="15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25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6"/>
        <v>106</v>
      </c>
      <c r="P252">
        <f t="shared" si="17"/>
        <v>72.48</v>
      </c>
      <c r="Q252" s="12" t="s">
        <v>8308</v>
      </c>
      <c r="R252" t="s">
        <v>8313</v>
      </c>
      <c r="S252" s="15">
        <f t="shared" si="18"/>
        <v>41401.565868055557</v>
      </c>
      <c r="T252" s="15">
        <f t="shared" si="19"/>
        <v>41431.565868055557</v>
      </c>
      <c r="U252">
        <f t="shared" si="15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25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6"/>
        <v>126</v>
      </c>
      <c r="P253">
        <f t="shared" si="17"/>
        <v>57.08</v>
      </c>
      <c r="Q253" s="12" t="s">
        <v>8308</v>
      </c>
      <c r="R253" t="s">
        <v>8313</v>
      </c>
      <c r="S253" s="15">
        <f t="shared" si="18"/>
        <v>41013.787569444445</v>
      </c>
      <c r="T253" s="15">
        <f t="shared" si="19"/>
        <v>41045.791666666664</v>
      </c>
      <c r="U253">
        <f t="shared" si="15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25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6"/>
        <v>185</v>
      </c>
      <c r="P254">
        <f t="shared" si="17"/>
        <v>85.44</v>
      </c>
      <c r="Q254" s="12" t="s">
        <v>8308</v>
      </c>
      <c r="R254" t="s">
        <v>8313</v>
      </c>
      <c r="S254" s="15">
        <f t="shared" si="18"/>
        <v>40266.662708333337</v>
      </c>
      <c r="T254" s="15">
        <f t="shared" si="19"/>
        <v>40330.165972222225</v>
      </c>
      <c r="U254">
        <f t="shared" si="15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25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6"/>
        <v>101</v>
      </c>
      <c r="P255">
        <f t="shared" si="17"/>
        <v>215.86</v>
      </c>
      <c r="Q255" s="12" t="s">
        <v>8308</v>
      </c>
      <c r="R255" t="s">
        <v>8313</v>
      </c>
      <c r="S255" s="15">
        <f t="shared" si="18"/>
        <v>40924.650868055556</v>
      </c>
      <c r="T255" s="15">
        <f t="shared" si="19"/>
        <v>40954.650868055556</v>
      </c>
      <c r="U255">
        <f t="shared" si="15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25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6"/>
        <v>117</v>
      </c>
      <c r="P256">
        <f t="shared" si="17"/>
        <v>89.39</v>
      </c>
      <c r="Q256" s="12" t="s">
        <v>8308</v>
      </c>
      <c r="R256" t="s">
        <v>8313</v>
      </c>
      <c r="S256" s="15">
        <f t="shared" si="18"/>
        <v>42263.952662037031</v>
      </c>
      <c r="T256" s="15">
        <f t="shared" si="19"/>
        <v>42294.083333333328</v>
      </c>
      <c r="U256">
        <f t="shared" si="15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25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6"/>
        <v>107</v>
      </c>
      <c r="P257">
        <f t="shared" si="17"/>
        <v>45.42</v>
      </c>
      <c r="Q257" s="12" t="s">
        <v>8308</v>
      </c>
      <c r="R257" t="s">
        <v>8313</v>
      </c>
      <c r="S257" s="15">
        <f t="shared" si="18"/>
        <v>40588.526412037041</v>
      </c>
      <c r="T257" s="15">
        <f t="shared" si="19"/>
        <v>40618.48474537037</v>
      </c>
      <c r="U257">
        <f t="shared" si="15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25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6"/>
        <v>139</v>
      </c>
      <c r="P258">
        <f t="shared" si="17"/>
        <v>65.760000000000005</v>
      </c>
      <c r="Q258" s="12" t="s">
        <v>8308</v>
      </c>
      <c r="R258" t="s">
        <v>8313</v>
      </c>
      <c r="S258" s="15">
        <f t="shared" si="18"/>
        <v>41319.769293981481</v>
      </c>
      <c r="T258" s="15">
        <f t="shared" si="19"/>
        <v>41349.769293981481</v>
      </c>
      <c r="U258">
        <f t="shared" ref="U258:U321" si="20">YEAR(S258)</f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25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1">ROUND(E259/D259*100, 0)</f>
        <v>107</v>
      </c>
      <c r="P259">
        <f t="shared" ref="P259:P322" si="22">IFERROR(ROUND(E259/L259,2),0)</f>
        <v>66.7</v>
      </c>
      <c r="Q259" s="12" t="s">
        <v>8308</v>
      </c>
      <c r="R259" t="s">
        <v>8313</v>
      </c>
      <c r="S259" s="15">
        <f t="shared" ref="S259:S322" si="23">(((J259/60)/60)/24)+DATE(1970,1,1)</f>
        <v>42479.626875000002</v>
      </c>
      <c r="T259" s="15">
        <f t="shared" ref="T259:T322" si="24">(((I259/60)/60)/24)+DATE(1970,1,1)</f>
        <v>42509.626875000002</v>
      </c>
      <c r="U259">
        <f t="shared" si="20"/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25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1"/>
        <v>191</v>
      </c>
      <c r="P260">
        <f t="shared" si="22"/>
        <v>83.35</v>
      </c>
      <c r="Q260" s="12" t="s">
        <v>8308</v>
      </c>
      <c r="R260" t="s">
        <v>8313</v>
      </c>
      <c r="S260" s="15">
        <f t="shared" si="23"/>
        <v>40682.051689814813</v>
      </c>
      <c r="T260" s="15">
        <f t="shared" si="24"/>
        <v>40712.051689814813</v>
      </c>
      <c r="U260">
        <f t="shared" si="20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2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1"/>
        <v>132</v>
      </c>
      <c r="P261">
        <f t="shared" si="22"/>
        <v>105.05</v>
      </c>
      <c r="Q261" s="12" t="s">
        <v>8308</v>
      </c>
      <c r="R261" t="s">
        <v>8313</v>
      </c>
      <c r="S261" s="15">
        <f t="shared" si="23"/>
        <v>42072.738067129627</v>
      </c>
      <c r="T261" s="15">
        <f t="shared" si="24"/>
        <v>42102.738067129627</v>
      </c>
      <c r="U261">
        <f t="shared" si="20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25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1"/>
        <v>106</v>
      </c>
      <c r="P262">
        <f t="shared" si="22"/>
        <v>120.91</v>
      </c>
      <c r="Q262" s="12" t="s">
        <v>8308</v>
      </c>
      <c r="R262" t="s">
        <v>8313</v>
      </c>
      <c r="S262" s="15">
        <f t="shared" si="23"/>
        <v>40330.755543981482</v>
      </c>
      <c r="T262" s="15">
        <f t="shared" si="24"/>
        <v>40376.415972222225</v>
      </c>
      <c r="U262">
        <f t="shared" si="20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25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1"/>
        <v>107</v>
      </c>
      <c r="P263">
        <f t="shared" si="22"/>
        <v>97.64</v>
      </c>
      <c r="Q263" s="12" t="s">
        <v>8308</v>
      </c>
      <c r="R263" t="s">
        <v>8313</v>
      </c>
      <c r="S263" s="15">
        <f t="shared" si="23"/>
        <v>41017.885462962964</v>
      </c>
      <c r="T263" s="15">
        <f t="shared" si="24"/>
        <v>41067.621527777781</v>
      </c>
      <c r="U263">
        <f t="shared" si="20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25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1"/>
        <v>240</v>
      </c>
      <c r="P264">
        <f t="shared" si="22"/>
        <v>41.38</v>
      </c>
      <c r="Q264" s="12" t="s">
        <v>8308</v>
      </c>
      <c r="R264" t="s">
        <v>8313</v>
      </c>
      <c r="S264" s="15">
        <f t="shared" si="23"/>
        <v>40555.24800925926</v>
      </c>
      <c r="T264" s="15">
        <f t="shared" si="24"/>
        <v>40600.24800925926</v>
      </c>
      <c r="U264">
        <f t="shared" si="20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25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1"/>
        <v>118</v>
      </c>
      <c r="P265">
        <f t="shared" si="22"/>
        <v>30.65</v>
      </c>
      <c r="Q265" s="12" t="s">
        <v>8308</v>
      </c>
      <c r="R265" t="s">
        <v>8313</v>
      </c>
      <c r="S265" s="15">
        <f t="shared" si="23"/>
        <v>41149.954791666663</v>
      </c>
      <c r="T265" s="15">
        <f t="shared" si="24"/>
        <v>41179.954791666663</v>
      </c>
      <c r="U265">
        <f t="shared" si="20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25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1"/>
        <v>118</v>
      </c>
      <c r="P266">
        <f t="shared" si="22"/>
        <v>64.95</v>
      </c>
      <c r="Q266" s="12" t="s">
        <v>8308</v>
      </c>
      <c r="R266" t="s">
        <v>8313</v>
      </c>
      <c r="S266" s="15">
        <f t="shared" si="23"/>
        <v>41010.620312500003</v>
      </c>
      <c r="T266" s="15">
        <f t="shared" si="24"/>
        <v>41040.620312500003</v>
      </c>
      <c r="U266">
        <f t="shared" si="20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25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1"/>
        <v>111</v>
      </c>
      <c r="P267">
        <f t="shared" si="22"/>
        <v>95.78</v>
      </c>
      <c r="Q267" s="12" t="s">
        <v>8308</v>
      </c>
      <c r="R267" t="s">
        <v>8313</v>
      </c>
      <c r="S267" s="15">
        <f t="shared" si="23"/>
        <v>40267.245717592588</v>
      </c>
      <c r="T267" s="15">
        <f t="shared" si="24"/>
        <v>40308.844444444447</v>
      </c>
      <c r="U267">
        <f t="shared" si="20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25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1"/>
        <v>146</v>
      </c>
      <c r="P268">
        <f t="shared" si="22"/>
        <v>40.42</v>
      </c>
      <c r="Q268" s="12" t="s">
        <v>8308</v>
      </c>
      <c r="R268" t="s">
        <v>8313</v>
      </c>
      <c r="S268" s="15">
        <f t="shared" si="23"/>
        <v>40205.174849537041</v>
      </c>
      <c r="T268" s="15">
        <f t="shared" si="24"/>
        <v>40291.160416666666</v>
      </c>
      <c r="U268">
        <f t="shared" si="20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25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1"/>
        <v>132</v>
      </c>
      <c r="P269">
        <f t="shared" si="22"/>
        <v>78.58</v>
      </c>
      <c r="Q269" s="12" t="s">
        <v>8308</v>
      </c>
      <c r="R269" t="s">
        <v>8313</v>
      </c>
      <c r="S269" s="15">
        <f t="shared" si="23"/>
        <v>41785.452534722222</v>
      </c>
      <c r="T269" s="15">
        <f t="shared" si="24"/>
        <v>41815.452534722222</v>
      </c>
      <c r="U269">
        <f t="shared" si="20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25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1"/>
        <v>111</v>
      </c>
      <c r="P270">
        <f t="shared" si="22"/>
        <v>50.18</v>
      </c>
      <c r="Q270" s="12" t="s">
        <v>8308</v>
      </c>
      <c r="R270" t="s">
        <v>8313</v>
      </c>
      <c r="S270" s="15">
        <f t="shared" si="23"/>
        <v>40809.15252314815</v>
      </c>
      <c r="T270" s="15">
        <f t="shared" si="24"/>
        <v>40854.194189814814</v>
      </c>
      <c r="U270">
        <f t="shared" si="20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25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1"/>
        <v>147</v>
      </c>
      <c r="P271">
        <f t="shared" si="22"/>
        <v>92.25</v>
      </c>
      <c r="Q271" s="12" t="s">
        <v>8308</v>
      </c>
      <c r="R271" t="s">
        <v>8313</v>
      </c>
      <c r="S271" s="15">
        <f t="shared" si="23"/>
        <v>42758.197013888886</v>
      </c>
      <c r="T271" s="15">
        <f t="shared" si="24"/>
        <v>42788.197013888886</v>
      </c>
      <c r="U271">
        <f t="shared" si="20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25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1"/>
        <v>153</v>
      </c>
      <c r="P272">
        <f t="shared" si="22"/>
        <v>57.54</v>
      </c>
      <c r="Q272" s="12" t="s">
        <v>8308</v>
      </c>
      <c r="R272" t="s">
        <v>8313</v>
      </c>
      <c r="S272" s="15">
        <f t="shared" si="23"/>
        <v>40637.866550925923</v>
      </c>
      <c r="T272" s="15">
        <f t="shared" si="24"/>
        <v>40688.166666666664</v>
      </c>
      <c r="U272">
        <f t="shared" si="20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25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1"/>
        <v>105</v>
      </c>
      <c r="P273">
        <f t="shared" si="22"/>
        <v>109.42</v>
      </c>
      <c r="Q273" s="12" t="s">
        <v>8308</v>
      </c>
      <c r="R273" t="s">
        <v>8313</v>
      </c>
      <c r="S273" s="15">
        <f t="shared" si="23"/>
        <v>41612.10024305556</v>
      </c>
      <c r="T273" s="15">
        <f t="shared" si="24"/>
        <v>41641.333333333336</v>
      </c>
      <c r="U273">
        <f t="shared" si="20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25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1"/>
        <v>177</v>
      </c>
      <c r="P274">
        <f t="shared" si="22"/>
        <v>81.89</v>
      </c>
      <c r="Q274" s="12" t="s">
        <v>8308</v>
      </c>
      <c r="R274" t="s">
        <v>8313</v>
      </c>
      <c r="S274" s="15">
        <f t="shared" si="23"/>
        <v>40235.900358796294</v>
      </c>
      <c r="T274" s="15">
        <f t="shared" si="24"/>
        <v>40296.78402777778</v>
      </c>
      <c r="U274">
        <f t="shared" si="20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25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1"/>
        <v>108</v>
      </c>
      <c r="P275">
        <f t="shared" si="22"/>
        <v>45.67</v>
      </c>
      <c r="Q275" s="12" t="s">
        <v>8308</v>
      </c>
      <c r="R275" t="s">
        <v>8313</v>
      </c>
      <c r="S275" s="15">
        <f t="shared" si="23"/>
        <v>40697.498449074075</v>
      </c>
      <c r="T275" s="15">
        <f t="shared" si="24"/>
        <v>40727.498449074075</v>
      </c>
      <c r="U275">
        <f t="shared" si="20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25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1"/>
        <v>156</v>
      </c>
      <c r="P276">
        <f t="shared" si="22"/>
        <v>55.22</v>
      </c>
      <c r="Q276" s="12" t="s">
        <v>8308</v>
      </c>
      <c r="R276" t="s">
        <v>8313</v>
      </c>
      <c r="S276" s="15">
        <f t="shared" si="23"/>
        <v>40969.912372685183</v>
      </c>
      <c r="T276" s="15">
        <f t="shared" si="24"/>
        <v>41004.290972222225</v>
      </c>
      <c r="U276">
        <f t="shared" si="20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25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1"/>
        <v>108</v>
      </c>
      <c r="P277">
        <f t="shared" si="22"/>
        <v>65.3</v>
      </c>
      <c r="Q277" s="12" t="s">
        <v>8308</v>
      </c>
      <c r="R277" t="s">
        <v>8313</v>
      </c>
      <c r="S277" s="15">
        <f t="shared" si="23"/>
        <v>41193.032013888893</v>
      </c>
      <c r="T277" s="15">
        <f t="shared" si="24"/>
        <v>41223.073680555557</v>
      </c>
      <c r="U277">
        <f t="shared" si="20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25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1"/>
        <v>148</v>
      </c>
      <c r="P278">
        <f t="shared" si="22"/>
        <v>95.23</v>
      </c>
      <c r="Q278" s="12" t="s">
        <v>8308</v>
      </c>
      <c r="R278" t="s">
        <v>8313</v>
      </c>
      <c r="S278" s="15">
        <f t="shared" si="23"/>
        <v>40967.081874999996</v>
      </c>
      <c r="T278" s="15">
        <f t="shared" si="24"/>
        <v>41027.040208333332</v>
      </c>
      <c r="U278">
        <f t="shared" si="20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25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1"/>
        <v>110</v>
      </c>
      <c r="P279">
        <f t="shared" si="22"/>
        <v>75.44</v>
      </c>
      <c r="Q279" s="12" t="s">
        <v>8308</v>
      </c>
      <c r="R279" t="s">
        <v>8313</v>
      </c>
      <c r="S279" s="15">
        <f t="shared" si="23"/>
        <v>42117.891423611116</v>
      </c>
      <c r="T279" s="15">
        <f t="shared" si="24"/>
        <v>42147.891423611116</v>
      </c>
      <c r="U279">
        <f t="shared" si="20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25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1"/>
        <v>150</v>
      </c>
      <c r="P280">
        <f t="shared" si="22"/>
        <v>97.82</v>
      </c>
      <c r="Q280" s="12" t="s">
        <v>8308</v>
      </c>
      <c r="R280" t="s">
        <v>8313</v>
      </c>
      <c r="S280" s="15">
        <f t="shared" si="23"/>
        <v>41164.040960648148</v>
      </c>
      <c r="T280" s="15">
        <f t="shared" si="24"/>
        <v>41194.040960648148</v>
      </c>
      <c r="U280">
        <f t="shared" si="20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25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1"/>
        <v>157</v>
      </c>
      <c r="P281">
        <f t="shared" si="22"/>
        <v>87.69</v>
      </c>
      <c r="Q281" s="12" t="s">
        <v>8308</v>
      </c>
      <c r="R281" t="s">
        <v>8313</v>
      </c>
      <c r="S281" s="15">
        <f t="shared" si="23"/>
        <v>42759.244166666671</v>
      </c>
      <c r="T281" s="15">
        <f t="shared" si="24"/>
        <v>42793.084027777775</v>
      </c>
      <c r="U281">
        <f t="shared" si="20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25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1"/>
        <v>156</v>
      </c>
      <c r="P282">
        <f t="shared" si="22"/>
        <v>54.75</v>
      </c>
      <c r="Q282" s="12" t="s">
        <v>8308</v>
      </c>
      <c r="R282" t="s">
        <v>8313</v>
      </c>
      <c r="S282" s="15">
        <f t="shared" si="23"/>
        <v>41744.590682870366</v>
      </c>
      <c r="T282" s="15">
        <f t="shared" si="24"/>
        <v>41789.590682870366</v>
      </c>
      <c r="U282">
        <f t="shared" si="20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25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1"/>
        <v>121</v>
      </c>
      <c r="P283">
        <f t="shared" si="22"/>
        <v>83.95</v>
      </c>
      <c r="Q283" s="12" t="s">
        <v>8308</v>
      </c>
      <c r="R283" t="s">
        <v>8313</v>
      </c>
      <c r="S283" s="15">
        <f t="shared" si="23"/>
        <v>39950.163344907407</v>
      </c>
      <c r="T283" s="15">
        <f t="shared" si="24"/>
        <v>40035.80972222222</v>
      </c>
      <c r="U283">
        <f t="shared" si="20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25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1"/>
        <v>101</v>
      </c>
      <c r="P284">
        <f t="shared" si="22"/>
        <v>254.39</v>
      </c>
      <c r="Q284" s="12" t="s">
        <v>8308</v>
      </c>
      <c r="R284" t="s">
        <v>8313</v>
      </c>
      <c r="S284" s="15">
        <f t="shared" si="23"/>
        <v>40194.920046296298</v>
      </c>
      <c r="T284" s="15">
        <f t="shared" si="24"/>
        <v>40231.916666666664</v>
      </c>
      <c r="U284">
        <f t="shared" si="20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25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1"/>
        <v>114</v>
      </c>
      <c r="P285">
        <f t="shared" si="22"/>
        <v>101.83</v>
      </c>
      <c r="Q285" s="12" t="s">
        <v>8308</v>
      </c>
      <c r="R285" t="s">
        <v>8313</v>
      </c>
      <c r="S285" s="15">
        <f t="shared" si="23"/>
        <v>40675.71</v>
      </c>
      <c r="T285" s="15">
        <f t="shared" si="24"/>
        <v>40695.207638888889</v>
      </c>
      <c r="U285">
        <f t="shared" si="20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25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1"/>
        <v>105</v>
      </c>
      <c r="P286">
        <f t="shared" si="22"/>
        <v>55.07</v>
      </c>
      <c r="Q286" s="12" t="s">
        <v>8308</v>
      </c>
      <c r="R286" t="s">
        <v>8313</v>
      </c>
      <c r="S286" s="15">
        <f t="shared" si="23"/>
        <v>40904.738194444442</v>
      </c>
      <c r="T286" s="15">
        <f t="shared" si="24"/>
        <v>40929.738194444442</v>
      </c>
      <c r="U286">
        <f t="shared" si="20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25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1"/>
        <v>229</v>
      </c>
      <c r="P287">
        <f t="shared" si="22"/>
        <v>56.9</v>
      </c>
      <c r="Q287" s="12" t="s">
        <v>8308</v>
      </c>
      <c r="R287" t="s">
        <v>8313</v>
      </c>
      <c r="S287" s="15">
        <f t="shared" si="23"/>
        <v>41506.756111111114</v>
      </c>
      <c r="T287" s="15">
        <f t="shared" si="24"/>
        <v>41536.756111111114</v>
      </c>
      <c r="U287">
        <f t="shared" si="20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25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1"/>
        <v>109</v>
      </c>
      <c r="P288">
        <f t="shared" si="22"/>
        <v>121.28</v>
      </c>
      <c r="Q288" s="12" t="s">
        <v>8308</v>
      </c>
      <c r="R288" t="s">
        <v>8313</v>
      </c>
      <c r="S288" s="15">
        <f t="shared" si="23"/>
        <v>41313.816249999996</v>
      </c>
      <c r="T288" s="15">
        <f t="shared" si="24"/>
        <v>41358.774583333332</v>
      </c>
      <c r="U288">
        <f t="shared" si="20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25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1"/>
        <v>176</v>
      </c>
      <c r="P289">
        <f t="shared" si="22"/>
        <v>91.19</v>
      </c>
      <c r="Q289" s="12" t="s">
        <v>8308</v>
      </c>
      <c r="R289" t="s">
        <v>8313</v>
      </c>
      <c r="S289" s="15">
        <f t="shared" si="23"/>
        <v>41184.277986111112</v>
      </c>
      <c r="T289" s="15">
        <f t="shared" si="24"/>
        <v>41215.166666666664</v>
      </c>
      <c r="U289">
        <f t="shared" si="20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25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1"/>
        <v>103</v>
      </c>
      <c r="P290">
        <f t="shared" si="22"/>
        <v>115.45</v>
      </c>
      <c r="Q290" s="12" t="s">
        <v>8308</v>
      </c>
      <c r="R290" t="s">
        <v>8313</v>
      </c>
      <c r="S290" s="15">
        <f t="shared" si="23"/>
        <v>41051.168900462959</v>
      </c>
      <c r="T290" s="15">
        <f t="shared" si="24"/>
        <v>41086.168900462959</v>
      </c>
      <c r="U290">
        <f t="shared" si="20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25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1"/>
        <v>105</v>
      </c>
      <c r="P291">
        <f t="shared" si="22"/>
        <v>67.77</v>
      </c>
      <c r="Q291" s="12" t="s">
        <v>8308</v>
      </c>
      <c r="R291" t="s">
        <v>8313</v>
      </c>
      <c r="S291" s="15">
        <f t="shared" si="23"/>
        <v>41550.456412037034</v>
      </c>
      <c r="T291" s="15">
        <f t="shared" si="24"/>
        <v>41580.456412037034</v>
      </c>
      <c r="U291">
        <f t="shared" si="20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25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1"/>
        <v>107</v>
      </c>
      <c r="P292">
        <f t="shared" si="22"/>
        <v>28.58</v>
      </c>
      <c r="Q292" s="12" t="s">
        <v>8308</v>
      </c>
      <c r="R292" t="s">
        <v>8313</v>
      </c>
      <c r="S292" s="15">
        <f t="shared" si="23"/>
        <v>40526.36917824074</v>
      </c>
      <c r="T292" s="15">
        <f t="shared" si="24"/>
        <v>40576.332638888889</v>
      </c>
      <c r="U292">
        <f t="shared" si="20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25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1"/>
        <v>120</v>
      </c>
      <c r="P293">
        <f t="shared" si="22"/>
        <v>46.88</v>
      </c>
      <c r="Q293" s="12" t="s">
        <v>8308</v>
      </c>
      <c r="R293" t="s">
        <v>8313</v>
      </c>
      <c r="S293" s="15">
        <f t="shared" si="23"/>
        <v>41376.769050925926</v>
      </c>
      <c r="T293" s="15">
        <f t="shared" si="24"/>
        <v>41395.000694444447</v>
      </c>
      <c r="U293">
        <f t="shared" si="20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25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1"/>
        <v>102</v>
      </c>
      <c r="P294">
        <f t="shared" si="22"/>
        <v>154.41999999999999</v>
      </c>
      <c r="Q294" s="12" t="s">
        <v>8308</v>
      </c>
      <c r="R294" t="s">
        <v>8313</v>
      </c>
      <c r="S294" s="15">
        <f t="shared" si="23"/>
        <v>40812.803229166668</v>
      </c>
      <c r="T294" s="15">
        <f t="shared" si="24"/>
        <v>40845.165972222225</v>
      </c>
      <c r="U294">
        <f t="shared" si="20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25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1"/>
        <v>101</v>
      </c>
      <c r="P295">
        <f t="shared" si="22"/>
        <v>201.22</v>
      </c>
      <c r="Q295" s="12" t="s">
        <v>8308</v>
      </c>
      <c r="R295" t="s">
        <v>8313</v>
      </c>
      <c r="S295" s="15">
        <f t="shared" si="23"/>
        <v>41719.667986111112</v>
      </c>
      <c r="T295" s="15">
        <f t="shared" si="24"/>
        <v>41749.667986111112</v>
      </c>
      <c r="U295">
        <f t="shared" si="20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25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1"/>
        <v>100</v>
      </c>
      <c r="P296">
        <f t="shared" si="22"/>
        <v>100</v>
      </c>
      <c r="Q296" s="12" t="s">
        <v>8308</v>
      </c>
      <c r="R296" t="s">
        <v>8313</v>
      </c>
      <c r="S296" s="15">
        <f t="shared" si="23"/>
        <v>40343.084421296298</v>
      </c>
      <c r="T296" s="15">
        <f t="shared" si="24"/>
        <v>40378.666666666664</v>
      </c>
      <c r="U296">
        <f t="shared" si="20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25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1"/>
        <v>133</v>
      </c>
      <c r="P297">
        <f t="shared" si="22"/>
        <v>100.08</v>
      </c>
      <c r="Q297" s="12" t="s">
        <v>8308</v>
      </c>
      <c r="R297" t="s">
        <v>8313</v>
      </c>
      <c r="S297" s="15">
        <f t="shared" si="23"/>
        <v>41519.004733796297</v>
      </c>
      <c r="T297" s="15">
        <f t="shared" si="24"/>
        <v>41579</v>
      </c>
      <c r="U297">
        <f t="shared" si="20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25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1"/>
        <v>119</v>
      </c>
      <c r="P298">
        <f t="shared" si="22"/>
        <v>230.09</v>
      </c>
      <c r="Q298" s="12" t="s">
        <v>8308</v>
      </c>
      <c r="R298" t="s">
        <v>8313</v>
      </c>
      <c r="S298" s="15">
        <f t="shared" si="23"/>
        <v>41134.475497685184</v>
      </c>
      <c r="T298" s="15">
        <f t="shared" si="24"/>
        <v>41159.475497685184</v>
      </c>
      <c r="U298">
        <f t="shared" si="20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25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1"/>
        <v>101</v>
      </c>
      <c r="P299">
        <f t="shared" si="22"/>
        <v>141.75</v>
      </c>
      <c r="Q299" s="12" t="s">
        <v>8308</v>
      </c>
      <c r="R299" t="s">
        <v>8313</v>
      </c>
      <c r="S299" s="15">
        <f t="shared" si="23"/>
        <v>42089.72802083334</v>
      </c>
      <c r="T299" s="15">
        <f t="shared" si="24"/>
        <v>42125.165972222225</v>
      </c>
      <c r="U299">
        <f t="shared" si="20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25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1"/>
        <v>109</v>
      </c>
      <c r="P300">
        <f t="shared" si="22"/>
        <v>56.34</v>
      </c>
      <c r="Q300" s="12" t="s">
        <v>8308</v>
      </c>
      <c r="R300" t="s">
        <v>8313</v>
      </c>
      <c r="S300" s="15">
        <f t="shared" si="23"/>
        <v>41709.463518518518</v>
      </c>
      <c r="T300" s="15">
        <f t="shared" si="24"/>
        <v>41768.875</v>
      </c>
      <c r="U300">
        <f t="shared" si="20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25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1"/>
        <v>179</v>
      </c>
      <c r="P301">
        <f t="shared" si="22"/>
        <v>73.34</v>
      </c>
      <c r="Q301" s="12" t="s">
        <v>8308</v>
      </c>
      <c r="R301" t="s">
        <v>8313</v>
      </c>
      <c r="S301" s="15">
        <f t="shared" si="23"/>
        <v>40469.225231481483</v>
      </c>
      <c r="T301" s="15">
        <f t="shared" si="24"/>
        <v>40499.266898148147</v>
      </c>
      <c r="U301">
        <f t="shared" si="20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25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1"/>
        <v>102</v>
      </c>
      <c r="P302">
        <f t="shared" si="22"/>
        <v>85.34</v>
      </c>
      <c r="Q302" s="12" t="s">
        <v>8308</v>
      </c>
      <c r="R302" t="s">
        <v>8313</v>
      </c>
      <c r="S302" s="15">
        <f t="shared" si="23"/>
        <v>40626.959930555553</v>
      </c>
      <c r="T302" s="15">
        <f t="shared" si="24"/>
        <v>40657.959930555553</v>
      </c>
      <c r="U302">
        <f t="shared" si="20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25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1"/>
        <v>119</v>
      </c>
      <c r="P303">
        <f t="shared" si="22"/>
        <v>61.5</v>
      </c>
      <c r="Q303" s="12" t="s">
        <v>8308</v>
      </c>
      <c r="R303" t="s">
        <v>8313</v>
      </c>
      <c r="S303" s="15">
        <f t="shared" si="23"/>
        <v>41312.737673611111</v>
      </c>
      <c r="T303" s="15">
        <f t="shared" si="24"/>
        <v>41352.696006944447</v>
      </c>
      <c r="U303">
        <f t="shared" si="20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25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1"/>
        <v>100</v>
      </c>
      <c r="P304">
        <f t="shared" si="22"/>
        <v>93.02</v>
      </c>
      <c r="Q304" s="12" t="s">
        <v>8308</v>
      </c>
      <c r="R304" t="s">
        <v>8313</v>
      </c>
      <c r="S304" s="15">
        <f t="shared" si="23"/>
        <v>40933.856921296298</v>
      </c>
      <c r="T304" s="15">
        <f t="shared" si="24"/>
        <v>40963.856921296298</v>
      </c>
      <c r="U304">
        <f t="shared" si="20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25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1"/>
        <v>137</v>
      </c>
      <c r="P305">
        <f t="shared" si="22"/>
        <v>50.29</v>
      </c>
      <c r="Q305" s="12" t="s">
        <v>8308</v>
      </c>
      <c r="R305" t="s">
        <v>8313</v>
      </c>
      <c r="S305" s="15">
        <f t="shared" si="23"/>
        <v>41032.071134259262</v>
      </c>
      <c r="T305" s="15">
        <f t="shared" si="24"/>
        <v>41062.071134259262</v>
      </c>
      <c r="U305">
        <f t="shared" si="20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25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1"/>
        <v>232</v>
      </c>
      <c r="P306">
        <f t="shared" si="22"/>
        <v>106.43</v>
      </c>
      <c r="Q306" s="12" t="s">
        <v>8308</v>
      </c>
      <c r="R306" t="s">
        <v>8313</v>
      </c>
      <c r="S306" s="15">
        <f t="shared" si="23"/>
        <v>41114.094872685186</v>
      </c>
      <c r="T306" s="15">
        <f t="shared" si="24"/>
        <v>41153.083333333336</v>
      </c>
      <c r="U306">
        <f t="shared" si="20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25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1"/>
        <v>130</v>
      </c>
      <c r="P307">
        <f t="shared" si="22"/>
        <v>51.72</v>
      </c>
      <c r="Q307" s="12" t="s">
        <v>8308</v>
      </c>
      <c r="R307" t="s">
        <v>8313</v>
      </c>
      <c r="S307" s="15">
        <f t="shared" si="23"/>
        <v>40948.630196759259</v>
      </c>
      <c r="T307" s="15">
        <f t="shared" si="24"/>
        <v>40978.630196759259</v>
      </c>
      <c r="U307">
        <f t="shared" si="20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25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1"/>
        <v>293</v>
      </c>
      <c r="P308">
        <f t="shared" si="22"/>
        <v>36.61</v>
      </c>
      <c r="Q308" s="12" t="s">
        <v>8308</v>
      </c>
      <c r="R308" t="s">
        <v>8313</v>
      </c>
      <c r="S308" s="15">
        <f t="shared" si="23"/>
        <v>41333.837187500001</v>
      </c>
      <c r="T308" s="15">
        <f t="shared" si="24"/>
        <v>41353.795520833337</v>
      </c>
      <c r="U308">
        <f t="shared" si="20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25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1"/>
        <v>111</v>
      </c>
      <c r="P309">
        <f t="shared" si="22"/>
        <v>42.52</v>
      </c>
      <c r="Q309" s="12" t="s">
        <v>8308</v>
      </c>
      <c r="R309" t="s">
        <v>8313</v>
      </c>
      <c r="S309" s="15">
        <f t="shared" si="23"/>
        <v>41282.944456018515</v>
      </c>
      <c r="T309" s="15">
        <f t="shared" si="24"/>
        <v>41312.944456018515</v>
      </c>
      <c r="U309">
        <f t="shared" si="20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25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1"/>
        <v>106</v>
      </c>
      <c r="P310">
        <f t="shared" si="22"/>
        <v>62.71</v>
      </c>
      <c r="Q310" s="12" t="s">
        <v>8308</v>
      </c>
      <c r="R310" t="s">
        <v>8313</v>
      </c>
      <c r="S310" s="15">
        <f t="shared" si="23"/>
        <v>40567.694560185184</v>
      </c>
      <c r="T310" s="15">
        <f t="shared" si="24"/>
        <v>40612.694560185184</v>
      </c>
      <c r="U310">
        <f t="shared" si="20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25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1"/>
        <v>119</v>
      </c>
      <c r="P311">
        <f t="shared" si="22"/>
        <v>89.96</v>
      </c>
      <c r="Q311" s="12" t="s">
        <v>8308</v>
      </c>
      <c r="R311" t="s">
        <v>8313</v>
      </c>
      <c r="S311" s="15">
        <f t="shared" si="23"/>
        <v>41134.751550925925</v>
      </c>
      <c r="T311" s="15">
        <f t="shared" si="24"/>
        <v>41155.751550925925</v>
      </c>
      <c r="U311">
        <f t="shared" si="20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25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1"/>
        <v>104</v>
      </c>
      <c r="P312">
        <f t="shared" si="22"/>
        <v>28.92</v>
      </c>
      <c r="Q312" s="12" t="s">
        <v>8308</v>
      </c>
      <c r="R312" t="s">
        <v>8313</v>
      </c>
      <c r="S312" s="15">
        <f t="shared" si="23"/>
        <v>40821.183136574073</v>
      </c>
      <c r="T312" s="15">
        <f t="shared" si="24"/>
        <v>40836.083333333336</v>
      </c>
      <c r="U312">
        <f t="shared" si="20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25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1"/>
        <v>104</v>
      </c>
      <c r="P313">
        <f t="shared" si="22"/>
        <v>138.80000000000001</v>
      </c>
      <c r="Q313" s="12" t="s">
        <v>8308</v>
      </c>
      <c r="R313" t="s">
        <v>8313</v>
      </c>
      <c r="S313" s="15">
        <f t="shared" si="23"/>
        <v>40868.219814814816</v>
      </c>
      <c r="T313" s="15">
        <f t="shared" si="24"/>
        <v>40909.332638888889</v>
      </c>
      <c r="U313">
        <f t="shared" si="20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25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1"/>
        <v>112</v>
      </c>
      <c r="P314">
        <f t="shared" si="22"/>
        <v>61.3</v>
      </c>
      <c r="Q314" s="12" t="s">
        <v>8308</v>
      </c>
      <c r="R314" t="s">
        <v>8313</v>
      </c>
      <c r="S314" s="15">
        <f t="shared" si="23"/>
        <v>41348.877685185187</v>
      </c>
      <c r="T314" s="15">
        <f t="shared" si="24"/>
        <v>41378.877685185187</v>
      </c>
      <c r="U314">
        <f t="shared" si="20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25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1"/>
        <v>105</v>
      </c>
      <c r="P315">
        <f t="shared" si="22"/>
        <v>80.2</v>
      </c>
      <c r="Q315" s="12" t="s">
        <v>8308</v>
      </c>
      <c r="R315" t="s">
        <v>8313</v>
      </c>
      <c r="S315" s="15">
        <f t="shared" si="23"/>
        <v>40357.227939814817</v>
      </c>
      <c r="T315" s="15">
        <f t="shared" si="24"/>
        <v>40401.665972222225</v>
      </c>
      <c r="U315">
        <f t="shared" si="20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25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1"/>
        <v>385</v>
      </c>
      <c r="P316">
        <f t="shared" si="22"/>
        <v>32.1</v>
      </c>
      <c r="Q316" s="12" t="s">
        <v>8308</v>
      </c>
      <c r="R316" t="s">
        <v>8313</v>
      </c>
      <c r="S316" s="15">
        <f t="shared" si="23"/>
        <v>41304.833194444444</v>
      </c>
      <c r="T316" s="15">
        <f t="shared" si="24"/>
        <v>41334.833194444444</v>
      </c>
      <c r="U316">
        <f t="shared" si="20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25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1"/>
        <v>101</v>
      </c>
      <c r="P317">
        <f t="shared" si="22"/>
        <v>200.89</v>
      </c>
      <c r="Q317" s="12" t="s">
        <v>8308</v>
      </c>
      <c r="R317" t="s">
        <v>8313</v>
      </c>
      <c r="S317" s="15">
        <f t="shared" si="23"/>
        <v>41113.77238425926</v>
      </c>
      <c r="T317" s="15">
        <f t="shared" si="24"/>
        <v>41143.77238425926</v>
      </c>
      <c r="U317">
        <f t="shared" si="20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25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1"/>
        <v>114</v>
      </c>
      <c r="P318">
        <f t="shared" si="22"/>
        <v>108.01</v>
      </c>
      <c r="Q318" s="12" t="s">
        <v>8308</v>
      </c>
      <c r="R318" t="s">
        <v>8313</v>
      </c>
      <c r="S318" s="15">
        <f t="shared" si="23"/>
        <v>41950.923576388886</v>
      </c>
      <c r="T318" s="15">
        <f t="shared" si="24"/>
        <v>41984.207638888889</v>
      </c>
      <c r="U318">
        <f t="shared" si="20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25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1"/>
        <v>101</v>
      </c>
      <c r="P319">
        <f t="shared" si="22"/>
        <v>95.7</v>
      </c>
      <c r="Q319" s="12" t="s">
        <v>8308</v>
      </c>
      <c r="R319" t="s">
        <v>8313</v>
      </c>
      <c r="S319" s="15">
        <f t="shared" si="23"/>
        <v>41589.676886574074</v>
      </c>
      <c r="T319" s="15">
        <f t="shared" si="24"/>
        <v>41619.676886574074</v>
      </c>
      <c r="U319">
        <f t="shared" si="20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25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1"/>
        <v>283</v>
      </c>
      <c r="P320">
        <f t="shared" si="22"/>
        <v>49.88</v>
      </c>
      <c r="Q320" s="12" t="s">
        <v>8308</v>
      </c>
      <c r="R320" t="s">
        <v>8313</v>
      </c>
      <c r="S320" s="15">
        <f t="shared" si="23"/>
        <v>41330.038784722223</v>
      </c>
      <c r="T320" s="15">
        <f t="shared" si="24"/>
        <v>41359.997118055559</v>
      </c>
      <c r="U320">
        <f t="shared" si="20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25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1"/>
        <v>113</v>
      </c>
      <c r="P321">
        <f t="shared" si="22"/>
        <v>110.47</v>
      </c>
      <c r="Q321" s="12" t="s">
        <v>8308</v>
      </c>
      <c r="R321" t="s">
        <v>8313</v>
      </c>
      <c r="S321" s="15">
        <f t="shared" si="23"/>
        <v>40123.83829861111</v>
      </c>
      <c r="T321" s="15">
        <f t="shared" si="24"/>
        <v>40211.332638888889</v>
      </c>
      <c r="U321">
        <f t="shared" si="20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25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1"/>
        <v>107</v>
      </c>
      <c r="P322">
        <f t="shared" si="22"/>
        <v>134.91</v>
      </c>
      <c r="Q322" s="12" t="s">
        <v>8308</v>
      </c>
      <c r="R322" t="s">
        <v>8313</v>
      </c>
      <c r="S322" s="15">
        <f t="shared" si="23"/>
        <v>42331.551307870366</v>
      </c>
      <c r="T322" s="15">
        <f t="shared" si="24"/>
        <v>42360.958333333328</v>
      </c>
      <c r="U322">
        <f t="shared" ref="U322:U385" si="25">YEAR(S322)</f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25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6">ROUND(E323/D323*100, 0)</f>
        <v>103</v>
      </c>
      <c r="P323">
        <f t="shared" ref="P323:P386" si="27">IFERROR(ROUND(E323/L323,2),0)</f>
        <v>106.62</v>
      </c>
      <c r="Q323" s="12" t="s">
        <v>8308</v>
      </c>
      <c r="R323" t="s">
        <v>8313</v>
      </c>
      <c r="S323" s="15">
        <f t="shared" ref="S323:S386" si="28">(((J323/60)/60)/24)+DATE(1970,1,1)</f>
        <v>42647.446597222224</v>
      </c>
      <c r="T323" s="15">
        <f t="shared" ref="T323:T386" si="29">(((I323/60)/60)/24)+DATE(1970,1,1)</f>
        <v>42682.488263888896</v>
      </c>
      <c r="U323">
        <f t="shared" si="25"/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25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6"/>
        <v>108</v>
      </c>
      <c r="P324">
        <f t="shared" si="27"/>
        <v>145.04</v>
      </c>
      <c r="Q324" s="12" t="s">
        <v>8308</v>
      </c>
      <c r="R324" t="s">
        <v>8313</v>
      </c>
      <c r="S324" s="15">
        <f t="shared" si="28"/>
        <v>42473.57</v>
      </c>
      <c r="T324" s="15">
        <f t="shared" si="29"/>
        <v>42503.57</v>
      </c>
      <c r="U324">
        <f t="shared" si="25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25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6"/>
        <v>123</v>
      </c>
      <c r="P325">
        <f t="shared" si="27"/>
        <v>114.59</v>
      </c>
      <c r="Q325" s="12" t="s">
        <v>8308</v>
      </c>
      <c r="R325" t="s">
        <v>8313</v>
      </c>
      <c r="S325" s="15">
        <f t="shared" si="28"/>
        <v>42697.32136574074</v>
      </c>
      <c r="T325" s="15">
        <f t="shared" si="29"/>
        <v>42725.332638888889</v>
      </c>
      <c r="U325">
        <f t="shared" si="25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25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6"/>
        <v>102</v>
      </c>
      <c r="P326">
        <f t="shared" si="27"/>
        <v>105.32</v>
      </c>
      <c r="Q326" s="12" t="s">
        <v>8308</v>
      </c>
      <c r="R326" t="s">
        <v>8313</v>
      </c>
      <c r="S326" s="15">
        <f t="shared" si="28"/>
        <v>42184.626250000001</v>
      </c>
      <c r="T326" s="15">
        <f t="shared" si="29"/>
        <v>42217.626250000001</v>
      </c>
      <c r="U326">
        <f t="shared" si="25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25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6"/>
        <v>104</v>
      </c>
      <c r="P327">
        <f t="shared" si="27"/>
        <v>70.92</v>
      </c>
      <c r="Q327" s="12" t="s">
        <v>8308</v>
      </c>
      <c r="R327" t="s">
        <v>8313</v>
      </c>
      <c r="S327" s="15">
        <f t="shared" si="28"/>
        <v>42689.187881944439</v>
      </c>
      <c r="T327" s="15">
        <f t="shared" si="29"/>
        <v>42724.187881944439</v>
      </c>
      <c r="U327">
        <f t="shared" si="25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25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6"/>
        <v>113</v>
      </c>
      <c r="P328">
        <f t="shared" si="27"/>
        <v>147.16999999999999</v>
      </c>
      <c r="Q328" s="12" t="s">
        <v>8308</v>
      </c>
      <c r="R328" t="s">
        <v>8313</v>
      </c>
      <c r="S328" s="15">
        <f t="shared" si="28"/>
        <v>42775.314884259264</v>
      </c>
      <c r="T328" s="15">
        <f t="shared" si="29"/>
        <v>42808.956250000003</v>
      </c>
      <c r="U328">
        <f t="shared" si="25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25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6"/>
        <v>136</v>
      </c>
      <c r="P329">
        <f t="shared" si="27"/>
        <v>160.47</v>
      </c>
      <c r="Q329" s="12" t="s">
        <v>8308</v>
      </c>
      <c r="R329" t="s">
        <v>8313</v>
      </c>
      <c r="S329" s="15">
        <f t="shared" si="28"/>
        <v>42058.235289351855</v>
      </c>
      <c r="T329" s="15">
        <f t="shared" si="29"/>
        <v>42085.333333333328</v>
      </c>
      <c r="U329">
        <f t="shared" si="25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25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6"/>
        <v>104</v>
      </c>
      <c r="P330">
        <f t="shared" si="27"/>
        <v>156.05000000000001</v>
      </c>
      <c r="Q330" s="12" t="s">
        <v>8308</v>
      </c>
      <c r="R330" t="s">
        <v>8313</v>
      </c>
      <c r="S330" s="15">
        <f t="shared" si="28"/>
        <v>42278.946620370371</v>
      </c>
      <c r="T330" s="15">
        <f t="shared" si="29"/>
        <v>42309.166666666672</v>
      </c>
      <c r="U330">
        <f t="shared" si="25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25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6"/>
        <v>106</v>
      </c>
      <c r="P331">
        <f t="shared" si="27"/>
        <v>63.17</v>
      </c>
      <c r="Q331" s="12" t="s">
        <v>8308</v>
      </c>
      <c r="R331" t="s">
        <v>8313</v>
      </c>
      <c r="S331" s="15">
        <f t="shared" si="28"/>
        <v>42291.46674768519</v>
      </c>
      <c r="T331" s="15">
        <f t="shared" si="29"/>
        <v>42315.166666666672</v>
      </c>
      <c r="U331">
        <f t="shared" si="25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25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6"/>
        <v>102</v>
      </c>
      <c r="P332">
        <f t="shared" si="27"/>
        <v>104.82</v>
      </c>
      <c r="Q332" s="12" t="s">
        <v>8308</v>
      </c>
      <c r="R332" t="s">
        <v>8313</v>
      </c>
      <c r="S332" s="15">
        <f t="shared" si="28"/>
        <v>41379.515775462962</v>
      </c>
      <c r="T332" s="15">
        <f t="shared" si="29"/>
        <v>41411.165972222225</v>
      </c>
      <c r="U332">
        <f t="shared" si="25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25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6"/>
        <v>107</v>
      </c>
      <c r="P333">
        <f t="shared" si="27"/>
        <v>97.36</v>
      </c>
      <c r="Q333" s="12" t="s">
        <v>8308</v>
      </c>
      <c r="R333" t="s">
        <v>8313</v>
      </c>
      <c r="S333" s="15">
        <f t="shared" si="28"/>
        <v>42507.581412037034</v>
      </c>
      <c r="T333" s="15">
        <f t="shared" si="29"/>
        <v>42538.581412037034</v>
      </c>
      <c r="U333">
        <f t="shared" si="25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25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6"/>
        <v>113</v>
      </c>
      <c r="P334">
        <f t="shared" si="27"/>
        <v>203.63</v>
      </c>
      <c r="Q334" s="12" t="s">
        <v>8308</v>
      </c>
      <c r="R334" t="s">
        <v>8313</v>
      </c>
      <c r="S334" s="15">
        <f t="shared" si="28"/>
        <v>42263.680289351847</v>
      </c>
      <c r="T334" s="15">
        <f t="shared" si="29"/>
        <v>42305.333333333328</v>
      </c>
      <c r="U334">
        <f t="shared" si="25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25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6"/>
        <v>125</v>
      </c>
      <c r="P335">
        <f t="shared" si="27"/>
        <v>188.31</v>
      </c>
      <c r="Q335" s="12" t="s">
        <v>8308</v>
      </c>
      <c r="R335" t="s">
        <v>8313</v>
      </c>
      <c r="S335" s="15">
        <f t="shared" si="28"/>
        <v>42437.636469907404</v>
      </c>
      <c r="T335" s="15">
        <f t="shared" si="29"/>
        <v>42467.59480324074</v>
      </c>
      <c r="U335">
        <f t="shared" si="25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25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6"/>
        <v>101</v>
      </c>
      <c r="P336">
        <f t="shared" si="27"/>
        <v>146.65</v>
      </c>
      <c r="Q336" s="12" t="s">
        <v>8308</v>
      </c>
      <c r="R336" t="s">
        <v>8313</v>
      </c>
      <c r="S336" s="15">
        <f t="shared" si="28"/>
        <v>42101.682372685187</v>
      </c>
      <c r="T336" s="15">
        <f t="shared" si="29"/>
        <v>42139.791666666672</v>
      </c>
      <c r="U336">
        <f t="shared" si="25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25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6"/>
        <v>103</v>
      </c>
      <c r="P337">
        <f t="shared" si="27"/>
        <v>109.19</v>
      </c>
      <c r="Q337" s="12" t="s">
        <v>8308</v>
      </c>
      <c r="R337" t="s">
        <v>8313</v>
      </c>
      <c r="S337" s="15">
        <f t="shared" si="28"/>
        <v>42101.737442129626</v>
      </c>
      <c r="T337" s="15">
        <f t="shared" si="29"/>
        <v>42132.916666666672</v>
      </c>
      <c r="U337">
        <f t="shared" si="25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25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6"/>
        <v>117</v>
      </c>
      <c r="P338">
        <f t="shared" si="27"/>
        <v>59.25</v>
      </c>
      <c r="Q338" s="12" t="s">
        <v>8308</v>
      </c>
      <c r="R338" t="s">
        <v>8313</v>
      </c>
      <c r="S338" s="15">
        <f t="shared" si="28"/>
        <v>42291.596273148149</v>
      </c>
      <c r="T338" s="15">
        <f t="shared" si="29"/>
        <v>42321.637939814813</v>
      </c>
      <c r="U338">
        <f t="shared" si="25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25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6"/>
        <v>101</v>
      </c>
      <c r="P339">
        <f t="shared" si="27"/>
        <v>97.9</v>
      </c>
      <c r="Q339" s="12" t="s">
        <v>8308</v>
      </c>
      <c r="R339" t="s">
        <v>8313</v>
      </c>
      <c r="S339" s="15">
        <f t="shared" si="28"/>
        <v>42047.128564814819</v>
      </c>
      <c r="T339" s="15">
        <f t="shared" si="29"/>
        <v>42077.086898148147</v>
      </c>
      <c r="U339">
        <f t="shared" si="25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25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6"/>
        <v>110</v>
      </c>
      <c r="P340">
        <f t="shared" si="27"/>
        <v>70</v>
      </c>
      <c r="Q340" s="12" t="s">
        <v>8308</v>
      </c>
      <c r="R340" t="s">
        <v>8313</v>
      </c>
      <c r="S340" s="15">
        <f t="shared" si="28"/>
        <v>42559.755671296298</v>
      </c>
      <c r="T340" s="15">
        <f t="shared" si="29"/>
        <v>42616.041666666672</v>
      </c>
      <c r="U340">
        <f t="shared" si="25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25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6"/>
        <v>108</v>
      </c>
      <c r="P341">
        <f t="shared" si="27"/>
        <v>72.87</v>
      </c>
      <c r="Q341" s="12" t="s">
        <v>8308</v>
      </c>
      <c r="R341" t="s">
        <v>8313</v>
      </c>
      <c r="S341" s="15">
        <f t="shared" si="28"/>
        <v>42093.760046296295</v>
      </c>
      <c r="T341" s="15">
        <f t="shared" si="29"/>
        <v>42123.760046296295</v>
      </c>
      <c r="U341">
        <f t="shared" si="25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25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6"/>
        <v>125</v>
      </c>
      <c r="P342">
        <f t="shared" si="27"/>
        <v>146.35</v>
      </c>
      <c r="Q342" s="12" t="s">
        <v>8308</v>
      </c>
      <c r="R342" t="s">
        <v>8313</v>
      </c>
      <c r="S342" s="15">
        <f t="shared" si="28"/>
        <v>42772.669062500005</v>
      </c>
      <c r="T342" s="15">
        <f t="shared" si="29"/>
        <v>42802.875</v>
      </c>
      <c r="U342">
        <f t="shared" si="25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25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6"/>
        <v>107</v>
      </c>
      <c r="P343">
        <f t="shared" si="27"/>
        <v>67.91</v>
      </c>
      <c r="Q343" s="12" t="s">
        <v>8308</v>
      </c>
      <c r="R343" t="s">
        <v>8313</v>
      </c>
      <c r="S343" s="15">
        <f t="shared" si="28"/>
        <v>41894.879606481481</v>
      </c>
      <c r="T343" s="15">
        <f t="shared" si="29"/>
        <v>41913.165972222225</v>
      </c>
      <c r="U343">
        <f t="shared" si="25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25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6"/>
        <v>100</v>
      </c>
      <c r="P344">
        <f t="shared" si="27"/>
        <v>169.85</v>
      </c>
      <c r="Q344" s="12" t="s">
        <v>8308</v>
      </c>
      <c r="R344" t="s">
        <v>8313</v>
      </c>
      <c r="S344" s="15">
        <f t="shared" si="28"/>
        <v>42459.780844907407</v>
      </c>
      <c r="T344" s="15">
        <f t="shared" si="29"/>
        <v>42489.780844907407</v>
      </c>
      <c r="U344">
        <f t="shared" si="25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25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6"/>
        <v>102</v>
      </c>
      <c r="P345">
        <f t="shared" si="27"/>
        <v>58.41</v>
      </c>
      <c r="Q345" s="12" t="s">
        <v>8308</v>
      </c>
      <c r="R345" t="s">
        <v>8313</v>
      </c>
      <c r="S345" s="15">
        <f t="shared" si="28"/>
        <v>41926.73778935185</v>
      </c>
      <c r="T345" s="15">
        <f t="shared" si="29"/>
        <v>41957.125</v>
      </c>
      <c r="U345">
        <f t="shared" si="25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25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6"/>
        <v>102</v>
      </c>
      <c r="P346">
        <f t="shared" si="27"/>
        <v>119.99</v>
      </c>
      <c r="Q346" s="12" t="s">
        <v>8308</v>
      </c>
      <c r="R346" t="s">
        <v>8313</v>
      </c>
      <c r="S346" s="15">
        <f t="shared" si="28"/>
        <v>42111.970995370371</v>
      </c>
      <c r="T346" s="15">
        <f t="shared" si="29"/>
        <v>42156.097222222219</v>
      </c>
      <c r="U346">
        <f t="shared" si="25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25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6"/>
        <v>123</v>
      </c>
      <c r="P347">
        <f t="shared" si="27"/>
        <v>99.86</v>
      </c>
      <c r="Q347" s="12" t="s">
        <v>8308</v>
      </c>
      <c r="R347" t="s">
        <v>8313</v>
      </c>
      <c r="S347" s="15">
        <f t="shared" si="28"/>
        <v>42114.944328703699</v>
      </c>
      <c r="T347" s="15">
        <f t="shared" si="29"/>
        <v>42144.944328703699</v>
      </c>
      <c r="U347">
        <f t="shared" si="25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25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6"/>
        <v>170</v>
      </c>
      <c r="P348">
        <f t="shared" si="27"/>
        <v>90.58</v>
      </c>
      <c r="Q348" s="12" t="s">
        <v>8308</v>
      </c>
      <c r="R348" t="s">
        <v>8313</v>
      </c>
      <c r="S348" s="15">
        <f t="shared" si="28"/>
        <v>42261.500243055561</v>
      </c>
      <c r="T348" s="15">
        <f t="shared" si="29"/>
        <v>42291.500243055561</v>
      </c>
      <c r="U348">
        <f t="shared" si="25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25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6"/>
        <v>112</v>
      </c>
      <c r="P349">
        <f t="shared" si="27"/>
        <v>117.77</v>
      </c>
      <c r="Q349" s="12" t="s">
        <v>8308</v>
      </c>
      <c r="R349" t="s">
        <v>8313</v>
      </c>
      <c r="S349" s="15">
        <f t="shared" si="28"/>
        <v>42292.495474537034</v>
      </c>
      <c r="T349" s="15">
        <f t="shared" si="29"/>
        <v>42322.537141203706</v>
      </c>
      <c r="U349">
        <f t="shared" si="25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25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6"/>
        <v>103</v>
      </c>
      <c r="P350">
        <f t="shared" si="27"/>
        <v>86.55</v>
      </c>
      <c r="Q350" s="12" t="s">
        <v>8308</v>
      </c>
      <c r="R350" t="s">
        <v>8313</v>
      </c>
      <c r="S350" s="15">
        <f t="shared" si="28"/>
        <v>42207.58699074074</v>
      </c>
      <c r="T350" s="15">
        <f t="shared" si="29"/>
        <v>42237.58699074074</v>
      </c>
      <c r="U350">
        <f t="shared" si="25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25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6"/>
        <v>107</v>
      </c>
      <c r="P351">
        <f t="shared" si="27"/>
        <v>71.900000000000006</v>
      </c>
      <c r="Q351" s="12" t="s">
        <v>8308</v>
      </c>
      <c r="R351" t="s">
        <v>8313</v>
      </c>
      <c r="S351" s="15">
        <f t="shared" si="28"/>
        <v>42760.498935185184</v>
      </c>
      <c r="T351" s="15">
        <f t="shared" si="29"/>
        <v>42790.498935185184</v>
      </c>
      <c r="U351">
        <f t="shared" si="25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25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6"/>
        <v>115</v>
      </c>
      <c r="P352">
        <f t="shared" si="27"/>
        <v>129.82</v>
      </c>
      <c r="Q352" s="12" t="s">
        <v>8308</v>
      </c>
      <c r="R352" t="s">
        <v>8313</v>
      </c>
      <c r="S352" s="15">
        <f t="shared" si="28"/>
        <v>42586.066076388888</v>
      </c>
      <c r="T352" s="15">
        <f t="shared" si="29"/>
        <v>42624.165972222225</v>
      </c>
      <c r="U352">
        <f t="shared" si="25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25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6"/>
        <v>127</v>
      </c>
      <c r="P353">
        <f t="shared" si="27"/>
        <v>44.91</v>
      </c>
      <c r="Q353" s="12" t="s">
        <v>8308</v>
      </c>
      <c r="R353" t="s">
        <v>8313</v>
      </c>
      <c r="S353" s="15">
        <f t="shared" si="28"/>
        <v>42427.964745370366</v>
      </c>
      <c r="T353" s="15">
        <f t="shared" si="29"/>
        <v>42467.923078703709</v>
      </c>
      <c r="U353">
        <f t="shared" si="25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25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6"/>
        <v>117</v>
      </c>
      <c r="P354">
        <f t="shared" si="27"/>
        <v>40.76</v>
      </c>
      <c r="Q354" s="12" t="s">
        <v>8308</v>
      </c>
      <c r="R354" t="s">
        <v>8313</v>
      </c>
      <c r="S354" s="15">
        <f t="shared" si="28"/>
        <v>41890.167453703703</v>
      </c>
      <c r="T354" s="15">
        <f t="shared" si="29"/>
        <v>41920.167453703703</v>
      </c>
      <c r="U354">
        <f t="shared" si="25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25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6"/>
        <v>109</v>
      </c>
      <c r="P355">
        <f t="shared" si="27"/>
        <v>103.52</v>
      </c>
      <c r="Q355" s="12" t="s">
        <v>8308</v>
      </c>
      <c r="R355" t="s">
        <v>8313</v>
      </c>
      <c r="S355" s="15">
        <f t="shared" si="28"/>
        <v>42297.791886574079</v>
      </c>
      <c r="T355" s="15">
        <f t="shared" si="29"/>
        <v>42327.833553240736</v>
      </c>
      <c r="U355">
        <f t="shared" si="25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25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6"/>
        <v>104</v>
      </c>
      <c r="P356">
        <f t="shared" si="27"/>
        <v>125.45</v>
      </c>
      <c r="Q356" s="12" t="s">
        <v>8308</v>
      </c>
      <c r="R356" t="s">
        <v>8313</v>
      </c>
      <c r="S356" s="15">
        <f t="shared" si="28"/>
        <v>42438.827789351853</v>
      </c>
      <c r="T356" s="15">
        <f t="shared" si="29"/>
        <v>42468.786122685182</v>
      </c>
      <c r="U356">
        <f t="shared" si="25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25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6"/>
        <v>116</v>
      </c>
      <c r="P357">
        <f t="shared" si="27"/>
        <v>246.61</v>
      </c>
      <c r="Q357" s="12" t="s">
        <v>8308</v>
      </c>
      <c r="R357" t="s">
        <v>8313</v>
      </c>
      <c r="S357" s="15">
        <f t="shared" si="28"/>
        <v>41943.293912037036</v>
      </c>
      <c r="T357" s="15">
        <f t="shared" si="29"/>
        <v>41974.3355787037</v>
      </c>
      <c r="U357">
        <f t="shared" si="25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25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6"/>
        <v>103</v>
      </c>
      <c r="P358">
        <f t="shared" si="27"/>
        <v>79.400000000000006</v>
      </c>
      <c r="Q358" s="12" t="s">
        <v>8308</v>
      </c>
      <c r="R358" t="s">
        <v>8313</v>
      </c>
      <c r="S358" s="15">
        <f t="shared" si="28"/>
        <v>42415.803159722222</v>
      </c>
      <c r="T358" s="15">
        <f t="shared" si="29"/>
        <v>42445.761493055557</v>
      </c>
      <c r="U358">
        <f t="shared" si="25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25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6"/>
        <v>174</v>
      </c>
      <c r="P359">
        <f t="shared" si="27"/>
        <v>86.14</v>
      </c>
      <c r="Q359" s="12" t="s">
        <v>8308</v>
      </c>
      <c r="R359" t="s">
        <v>8313</v>
      </c>
      <c r="S359" s="15">
        <f t="shared" si="28"/>
        <v>42078.222187499996</v>
      </c>
      <c r="T359" s="15">
        <f t="shared" si="29"/>
        <v>42118.222187499996</v>
      </c>
      <c r="U359">
        <f t="shared" si="25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25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6"/>
        <v>103</v>
      </c>
      <c r="P360">
        <f t="shared" si="27"/>
        <v>193.05</v>
      </c>
      <c r="Q360" s="12" t="s">
        <v>8308</v>
      </c>
      <c r="R360" t="s">
        <v>8313</v>
      </c>
      <c r="S360" s="15">
        <f t="shared" si="28"/>
        <v>42507.860196759255</v>
      </c>
      <c r="T360" s="15">
        <f t="shared" si="29"/>
        <v>42536.625</v>
      </c>
      <c r="U360">
        <f t="shared" si="25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25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6"/>
        <v>105</v>
      </c>
      <c r="P361">
        <f t="shared" si="27"/>
        <v>84.02</v>
      </c>
      <c r="Q361" s="12" t="s">
        <v>8308</v>
      </c>
      <c r="R361" t="s">
        <v>8313</v>
      </c>
      <c r="S361" s="15">
        <f t="shared" si="28"/>
        <v>41935.070486111108</v>
      </c>
      <c r="T361" s="15">
        <f t="shared" si="29"/>
        <v>41957.216666666667</v>
      </c>
      <c r="U361">
        <f t="shared" si="25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25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6"/>
        <v>101</v>
      </c>
      <c r="P362">
        <f t="shared" si="27"/>
        <v>139.83000000000001</v>
      </c>
      <c r="Q362" s="12" t="s">
        <v>8308</v>
      </c>
      <c r="R362" t="s">
        <v>8313</v>
      </c>
      <c r="S362" s="15">
        <f t="shared" si="28"/>
        <v>42163.897916666669</v>
      </c>
      <c r="T362" s="15">
        <f t="shared" si="29"/>
        <v>42208.132638888885</v>
      </c>
      <c r="U362">
        <f t="shared" si="25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25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6"/>
        <v>111</v>
      </c>
      <c r="P363">
        <f t="shared" si="27"/>
        <v>109.82</v>
      </c>
      <c r="Q363" s="12" t="s">
        <v>8308</v>
      </c>
      <c r="R363" t="s">
        <v>8313</v>
      </c>
      <c r="S363" s="15">
        <f t="shared" si="28"/>
        <v>41936.001226851848</v>
      </c>
      <c r="T363" s="15">
        <f t="shared" si="29"/>
        <v>41966.042893518519</v>
      </c>
      <c r="U363">
        <f t="shared" si="25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25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6"/>
        <v>124</v>
      </c>
      <c r="P364">
        <f t="shared" si="27"/>
        <v>139.53</v>
      </c>
      <c r="Q364" s="12" t="s">
        <v>8308</v>
      </c>
      <c r="R364" t="s">
        <v>8313</v>
      </c>
      <c r="S364" s="15">
        <f t="shared" si="28"/>
        <v>41837.210543981484</v>
      </c>
      <c r="T364" s="15">
        <f t="shared" si="29"/>
        <v>41859</v>
      </c>
      <c r="U364">
        <f t="shared" si="25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25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6"/>
        <v>101</v>
      </c>
      <c r="P365">
        <f t="shared" si="27"/>
        <v>347.85</v>
      </c>
      <c r="Q365" s="12" t="s">
        <v>8308</v>
      </c>
      <c r="R365" t="s">
        <v>8313</v>
      </c>
      <c r="S365" s="15">
        <f t="shared" si="28"/>
        <v>40255.744629629626</v>
      </c>
      <c r="T365" s="15">
        <f t="shared" si="29"/>
        <v>40300.806944444441</v>
      </c>
      <c r="U365">
        <f t="shared" si="25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25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6"/>
        <v>110</v>
      </c>
      <c r="P366">
        <f t="shared" si="27"/>
        <v>68.239999999999995</v>
      </c>
      <c r="Q366" s="12" t="s">
        <v>8308</v>
      </c>
      <c r="R366" t="s">
        <v>8313</v>
      </c>
      <c r="S366" s="15">
        <f t="shared" si="28"/>
        <v>41780.859629629631</v>
      </c>
      <c r="T366" s="15">
        <f t="shared" si="29"/>
        <v>41811.165972222225</v>
      </c>
      <c r="U366">
        <f t="shared" si="25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25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6"/>
        <v>104</v>
      </c>
      <c r="P367">
        <f t="shared" si="27"/>
        <v>239.94</v>
      </c>
      <c r="Q367" s="12" t="s">
        <v>8308</v>
      </c>
      <c r="R367" t="s">
        <v>8313</v>
      </c>
      <c r="S367" s="15">
        <f t="shared" si="28"/>
        <v>41668.606469907405</v>
      </c>
      <c r="T367" s="15">
        <f t="shared" si="29"/>
        <v>41698.606469907405</v>
      </c>
      <c r="U367">
        <f t="shared" si="25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25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6"/>
        <v>101</v>
      </c>
      <c r="P368">
        <f t="shared" si="27"/>
        <v>287.31</v>
      </c>
      <c r="Q368" s="12" t="s">
        <v>8308</v>
      </c>
      <c r="R368" t="s">
        <v>8313</v>
      </c>
      <c r="S368" s="15">
        <f t="shared" si="28"/>
        <v>41019.793032407404</v>
      </c>
      <c r="T368" s="15">
        <f t="shared" si="29"/>
        <v>41049.793032407404</v>
      </c>
      <c r="U368">
        <f t="shared" si="25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25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6"/>
        <v>103</v>
      </c>
      <c r="P369">
        <f t="shared" si="27"/>
        <v>86.85</v>
      </c>
      <c r="Q369" s="12" t="s">
        <v>8308</v>
      </c>
      <c r="R369" t="s">
        <v>8313</v>
      </c>
      <c r="S369" s="15">
        <f t="shared" si="28"/>
        <v>41355.577291666668</v>
      </c>
      <c r="T369" s="15">
        <f t="shared" si="29"/>
        <v>41395.207638888889</v>
      </c>
      <c r="U369">
        <f t="shared" si="25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25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6"/>
        <v>104</v>
      </c>
      <c r="P370">
        <f t="shared" si="27"/>
        <v>81.849999999999994</v>
      </c>
      <c r="Q370" s="12" t="s">
        <v>8308</v>
      </c>
      <c r="R370" t="s">
        <v>8313</v>
      </c>
      <c r="S370" s="15">
        <f t="shared" si="28"/>
        <v>42043.605578703704</v>
      </c>
      <c r="T370" s="15">
        <f t="shared" si="29"/>
        <v>42078.563912037032</v>
      </c>
      <c r="U370">
        <f t="shared" si="25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25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6"/>
        <v>110</v>
      </c>
      <c r="P371">
        <f t="shared" si="27"/>
        <v>42.87</v>
      </c>
      <c r="Q371" s="12" t="s">
        <v>8308</v>
      </c>
      <c r="R371" t="s">
        <v>8313</v>
      </c>
      <c r="S371" s="15">
        <f t="shared" si="28"/>
        <v>40893.551724537036</v>
      </c>
      <c r="T371" s="15">
        <f t="shared" si="29"/>
        <v>40923.551724537036</v>
      </c>
      <c r="U371">
        <f t="shared" si="25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25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6"/>
        <v>122</v>
      </c>
      <c r="P372">
        <f t="shared" si="27"/>
        <v>709.42</v>
      </c>
      <c r="Q372" s="12" t="s">
        <v>8308</v>
      </c>
      <c r="R372" t="s">
        <v>8313</v>
      </c>
      <c r="S372" s="15">
        <f t="shared" si="28"/>
        <v>42711.795138888891</v>
      </c>
      <c r="T372" s="15">
        <f t="shared" si="29"/>
        <v>42741.795138888891</v>
      </c>
      <c r="U372">
        <f t="shared" si="25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25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6"/>
        <v>114</v>
      </c>
      <c r="P373">
        <f t="shared" si="27"/>
        <v>161.26</v>
      </c>
      <c r="Q373" s="12" t="s">
        <v>8308</v>
      </c>
      <c r="R373" t="s">
        <v>8313</v>
      </c>
      <c r="S373" s="15">
        <f t="shared" si="28"/>
        <v>41261.767812500002</v>
      </c>
      <c r="T373" s="15">
        <f t="shared" si="29"/>
        <v>41306.767812500002</v>
      </c>
      <c r="U373">
        <f t="shared" si="25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25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6"/>
        <v>125</v>
      </c>
      <c r="P374">
        <f t="shared" si="27"/>
        <v>41.78</v>
      </c>
      <c r="Q374" s="12" t="s">
        <v>8308</v>
      </c>
      <c r="R374" t="s">
        <v>8313</v>
      </c>
      <c r="S374" s="15">
        <f t="shared" si="28"/>
        <v>42425.576898148152</v>
      </c>
      <c r="T374" s="15">
        <f t="shared" si="29"/>
        <v>42465.666666666672</v>
      </c>
      <c r="U374">
        <f t="shared" si="25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25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6"/>
        <v>107</v>
      </c>
      <c r="P375">
        <f t="shared" si="27"/>
        <v>89.89</v>
      </c>
      <c r="Q375" s="12" t="s">
        <v>8308</v>
      </c>
      <c r="R375" t="s">
        <v>8313</v>
      </c>
      <c r="S375" s="15">
        <f t="shared" si="28"/>
        <v>41078.91201388889</v>
      </c>
      <c r="T375" s="15">
        <f t="shared" si="29"/>
        <v>41108.91201388889</v>
      </c>
      <c r="U375">
        <f t="shared" si="25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25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6"/>
        <v>131</v>
      </c>
      <c r="P376">
        <f t="shared" si="27"/>
        <v>45.05</v>
      </c>
      <c r="Q376" s="12" t="s">
        <v>8308</v>
      </c>
      <c r="R376" t="s">
        <v>8313</v>
      </c>
      <c r="S376" s="15">
        <f t="shared" si="28"/>
        <v>40757.889247685183</v>
      </c>
      <c r="T376" s="15">
        <f t="shared" si="29"/>
        <v>40802.889247685183</v>
      </c>
      <c r="U376">
        <f t="shared" si="25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25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6"/>
        <v>120</v>
      </c>
      <c r="P377">
        <f t="shared" si="27"/>
        <v>42.86</v>
      </c>
      <c r="Q377" s="12" t="s">
        <v>8308</v>
      </c>
      <c r="R377" t="s">
        <v>8313</v>
      </c>
      <c r="S377" s="15">
        <f t="shared" si="28"/>
        <v>41657.985081018516</v>
      </c>
      <c r="T377" s="15">
        <f t="shared" si="29"/>
        <v>41699.720833333333</v>
      </c>
      <c r="U377">
        <f t="shared" si="25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25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6"/>
        <v>106</v>
      </c>
      <c r="P378">
        <f t="shared" si="27"/>
        <v>54.08</v>
      </c>
      <c r="Q378" s="12" t="s">
        <v>8308</v>
      </c>
      <c r="R378" t="s">
        <v>8313</v>
      </c>
      <c r="S378" s="15">
        <f t="shared" si="28"/>
        <v>42576.452731481477</v>
      </c>
      <c r="T378" s="15">
        <f t="shared" si="29"/>
        <v>42607.452731481477</v>
      </c>
      <c r="U378">
        <f t="shared" si="25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25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6"/>
        <v>114</v>
      </c>
      <c r="P379">
        <f t="shared" si="27"/>
        <v>103.22</v>
      </c>
      <c r="Q379" s="12" t="s">
        <v>8308</v>
      </c>
      <c r="R379" t="s">
        <v>8313</v>
      </c>
      <c r="S379" s="15">
        <f t="shared" si="28"/>
        <v>42292.250787037032</v>
      </c>
      <c r="T379" s="15">
        <f t="shared" si="29"/>
        <v>42322.292361111111</v>
      </c>
      <c r="U379">
        <f t="shared" si="25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25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6"/>
        <v>112</v>
      </c>
      <c r="P380">
        <f t="shared" si="27"/>
        <v>40.4</v>
      </c>
      <c r="Q380" s="12" t="s">
        <v>8308</v>
      </c>
      <c r="R380" t="s">
        <v>8313</v>
      </c>
      <c r="S380" s="15">
        <f t="shared" si="28"/>
        <v>42370.571851851855</v>
      </c>
      <c r="T380" s="15">
        <f t="shared" si="29"/>
        <v>42394.994444444441</v>
      </c>
      <c r="U380">
        <f t="shared" si="25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25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6"/>
        <v>116</v>
      </c>
      <c r="P381">
        <f t="shared" si="27"/>
        <v>116.86</v>
      </c>
      <c r="Q381" s="12" t="s">
        <v>8308</v>
      </c>
      <c r="R381" t="s">
        <v>8313</v>
      </c>
      <c r="S381" s="15">
        <f t="shared" si="28"/>
        <v>40987.688333333332</v>
      </c>
      <c r="T381" s="15">
        <f t="shared" si="29"/>
        <v>41032.688333333332</v>
      </c>
      <c r="U381">
        <f t="shared" si="25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25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6"/>
        <v>142</v>
      </c>
      <c r="P382">
        <f t="shared" si="27"/>
        <v>115.51</v>
      </c>
      <c r="Q382" s="12" t="s">
        <v>8308</v>
      </c>
      <c r="R382" t="s">
        <v>8313</v>
      </c>
      <c r="S382" s="15">
        <f t="shared" si="28"/>
        <v>42367.719814814816</v>
      </c>
      <c r="T382" s="15">
        <f t="shared" si="29"/>
        <v>42392.719814814816</v>
      </c>
      <c r="U382">
        <f t="shared" si="25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25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6"/>
        <v>105</v>
      </c>
      <c r="P383">
        <f t="shared" si="27"/>
        <v>104.31</v>
      </c>
      <c r="Q383" s="12" t="s">
        <v>8308</v>
      </c>
      <c r="R383" t="s">
        <v>8313</v>
      </c>
      <c r="S383" s="15">
        <f t="shared" si="28"/>
        <v>41085.698113425926</v>
      </c>
      <c r="T383" s="15">
        <f t="shared" si="29"/>
        <v>41120.208333333336</v>
      </c>
      <c r="U383">
        <f t="shared" si="25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25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6"/>
        <v>256</v>
      </c>
      <c r="P384">
        <f t="shared" si="27"/>
        <v>69.77</v>
      </c>
      <c r="Q384" s="12" t="s">
        <v>8308</v>
      </c>
      <c r="R384" t="s">
        <v>8313</v>
      </c>
      <c r="S384" s="15">
        <f t="shared" si="28"/>
        <v>41144.709490740745</v>
      </c>
      <c r="T384" s="15">
        <f t="shared" si="29"/>
        <v>41158.709490740745</v>
      </c>
      <c r="U384">
        <f t="shared" si="25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25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6"/>
        <v>207</v>
      </c>
      <c r="P385">
        <f t="shared" si="27"/>
        <v>43.02</v>
      </c>
      <c r="Q385" s="12" t="s">
        <v>8308</v>
      </c>
      <c r="R385" t="s">
        <v>8313</v>
      </c>
      <c r="S385" s="15">
        <f t="shared" si="28"/>
        <v>41755.117581018516</v>
      </c>
      <c r="T385" s="15">
        <f t="shared" si="29"/>
        <v>41778.117581018516</v>
      </c>
      <c r="U385">
        <f t="shared" si="25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25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6"/>
        <v>112</v>
      </c>
      <c r="P386">
        <f t="shared" si="27"/>
        <v>58.54</v>
      </c>
      <c r="Q386" s="12" t="s">
        <v>8308</v>
      </c>
      <c r="R386" t="s">
        <v>8313</v>
      </c>
      <c r="S386" s="15">
        <f t="shared" si="28"/>
        <v>41980.781793981485</v>
      </c>
      <c r="T386" s="15">
        <f t="shared" si="29"/>
        <v>42010.781793981485</v>
      </c>
      <c r="U386">
        <f t="shared" ref="U386:U449" si="30">YEAR(S386)</f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25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1">ROUND(E387/D387*100, 0)</f>
        <v>106</v>
      </c>
      <c r="P387">
        <f t="shared" ref="P387:P450" si="32">IFERROR(ROUND(E387/L387,2),0)</f>
        <v>111.8</v>
      </c>
      <c r="Q387" s="12" t="s">
        <v>8308</v>
      </c>
      <c r="R387" t="s">
        <v>8313</v>
      </c>
      <c r="S387" s="15">
        <f t="shared" ref="S387:S450" si="33">(((J387/60)/60)/24)+DATE(1970,1,1)</f>
        <v>41934.584502314814</v>
      </c>
      <c r="T387" s="15">
        <f t="shared" ref="T387:T450" si="34">(((I387/60)/60)/24)+DATE(1970,1,1)</f>
        <v>41964.626168981486</v>
      </c>
      <c r="U387">
        <f t="shared" si="30"/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25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1"/>
        <v>100</v>
      </c>
      <c r="P388">
        <f t="shared" si="32"/>
        <v>46.23</v>
      </c>
      <c r="Q388" s="12" t="s">
        <v>8308</v>
      </c>
      <c r="R388" t="s">
        <v>8313</v>
      </c>
      <c r="S388" s="15">
        <f t="shared" si="33"/>
        <v>42211.951284722221</v>
      </c>
      <c r="T388" s="15">
        <f t="shared" si="34"/>
        <v>42226.951284722221</v>
      </c>
      <c r="U388">
        <f t="shared" si="30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25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1"/>
        <v>214</v>
      </c>
      <c r="P389">
        <f t="shared" si="32"/>
        <v>144.69</v>
      </c>
      <c r="Q389" s="12" t="s">
        <v>8308</v>
      </c>
      <c r="R389" t="s">
        <v>8313</v>
      </c>
      <c r="S389" s="15">
        <f t="shared" si="33"/>
        <v>42200.67659722222</v>
      </c>
      <c r="T389" s="15">
        <f t="shared" si="34"/>
        <v>42231.25</v>
      </c>
      <c r="U389">
        <f t="shared" si="30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25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1"/>
        <v>126</v>
      </c>
      <c r="P390">
        <f t="shared" si="32"/>
        <v>88.85</v>
      </c>
      <c r="Q390" s="12" t="s">
        <v>8308</v>
      </c>
      <c r="R390" t="s">
        <v>8313</v>
      </c>
      <c r="S390" s="15">
        <f t="shared" si="33"/>
        <v>42549.076157407413</v>
      </c>
      <c r="T390" s="15">
        <f t="shared" si="34"/>
        <v>42579.076157407413</v>
      </c>
      <c r="U390">
        <f t="shared" si="30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25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1"/>
        <v>182</v>
      </c>
      <c r="P391">
        <f t="shared" si="32"/>
        <v>81.75</v>
      </c>
      <c r="Q391" s="12" t="s">
        <v>8308</v>
      </c>
      <c r="R391" t="s">
        <v>8313</v>
      </c>
      <c r="S391" s="15">
        <f t="shared" si="33"/>
        <v>41674.063078703701</v>
      </c>
      <c r="T391" s="15">
        <f t="shared" si="34"/>
        <v>41705.957638888889</v>
      </c>
      <c r="U391">
        <f t="shared" si="30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25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1"/>
        <v>100</v>
      </c>
      <c r="P392">
        <f t="shared" si="32"/>
        <v>71.430000000000007</v>
      </c>
      <c r="Q392" s="12" t="s">
        <v>8308</v>
      </c>
      <c r="R392" t="s">
        <v>8313</v>
      </c>
      <c r="S392" s="15">
        <f t="shared" si="33"/>
        <v>42112.036712962959</v>
      </c>
      <c r="T392" s="15">
        <f t="shared" si="34"/>
        <v>42132.036712962959</v>
      </c>
      <c r="U392">
        <f t="shared" si="30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25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1"/>
        <v>101</v>
      </c>
      <c r="P393">
        <f t="shared" si="32"/>
        <v>104.26</v>
      </c>
      <c r="Q393" s="12" t="s">
        <v>8308</v>
      </c>
      <c r="R393" t="s">
        <v>8313</v>
      </c>
      <c r="S393" s="15">
        <f t="shared" si="33"/>
        <v>40865.042256944449</v>
      </c>
      <c r="T393" s="15">
        <f t="shared" si="34"/>
        <v>40895.040972222225</v>
      </c>
      <c r="U393">
        <f t="shared" si="30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25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1"/>
        <v>101</v>
      </c>
      <c r="P394">
        <f t="shared" si="32"/>
        <v>90.62</v>
      </c>
      <c r="Q394" s="12" t="s">
        <v>8308</v>
      </c>
      <c r="R394" t="s">
        <v>8313</v>
      </c>
      <c r="S394" s="15">
        <f t="shared" si="33"/>
        <v>40763.717256944445</v>
      </c>
      <c r="T394" s="15">
        <f t="shared" si="34"/>
        <v>40794.125</v>
      </c>
      <c r="U394">
        <f t="shared" si="30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25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1"/>
        <v>110</v>
      </c>
      <c r="P395">
        <f t="shared" si="32"/>
        <v>157.33000000000001</v>
      </c>
      <c r="Q395" s="12" t="s">
        <v>8308</v>
      </c>
      <c r="R395" t="s">
        <v>8313</v>
      </c>
      <c r="S395" s="15">
        <f t="shared" si="33"/>
        <v>41526.708935185183</v>
      </c>
      <c r="T395" s="15">
        <f t="shared" si="34"/>
        <v>41557.708935185183</v>
      </c>
      <c r="U395">
        <f t="shared" si="30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25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1"/>
        <v>112</v>
      </c>
      <c r="P396">
        <f t="shared" si="32"/>
        <v>105.18</v>
      </c>
      <c r="Q396" s="12" t="s">
        <v>8308</v>
      </c>
      <c r="R396" t="s">
        <v>8313</v>
      </c>
      <c r="S396" s="15">
        <f t="shared" si="33"/>
        <v>42417.818078703705</v>
      </c>
      <c r="T396" s="15">
        <f t="shared" si="34"/>
        <v>42477.776412037041</v>
      </c>
      <c r="U396">
        <f t="shared" si="30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25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1"/>
        <v>108</v>
      </c>
      <c r="P397">
        <f t="shared" si="32"/>
        <v>58.72</v>
      </c>
      <c r="Q397" s="12" t="s">
        <v>8308</v>
      </c>
      <c r="R397" t="s">
        <v>8313</v>
      </c>
      <c r="S397" s="15">
        <f t="shared" si="33"/>
        <v>40990.909259259257</v>
      </c>
      <c r="T397" s="15">
        <f t="shared" si="34"/>
        <v>41026.897222222222</v>
      </c>
      <c r="U397">
        <f t="shared" si="30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25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1"/>
        <v>107</v>
      </c>
      <c r="P398">
        <f t="shared" si="32"/>
        <v>81.63</v>
      </c>
      <c r="Q398" s="12" t="s">
        <v>8308</v>
      </c>
      <c r="R398" t="s">
        <v>8313</v>
      </c>
      <c r="S398" s="15">
        <f t="shared" si="33"/>
        <v>41082.564884259256</v>
      </c>
      <c r="T398" s="15">
        <f t="shared" si="34"/>
        <v>41097.564884259256</v>
      </c>
      <c r="U398">
        <f t="shared" si="30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25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1"/>
        <v>104</v>
      </c>
      <c r="P399">
        <f t="shared" si="32"/>
        <v>56.46</v>
      </c>
      <c r="Q399" s="12" t="s">
        <v>8308</v>
      </c>
      <c r="R399" t="s">
        <v>8313</v>
      </c>
      <c r="S399" s="15">
        <f t="shared" si="33"/>
        <v>40379.776435185187</v>
      </c>
      <c r="T399" s="15">
        <f t="shared" si="34"/>
        <v>40422.155555555553</v>
      </c>
      <c r="U399">
        <f t="shared" si="30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25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1"/>
        <v>125</v>
      </c>
      <c r="P400">
        <f t="shared" si="32"/>
        <v>140.1</v>
      </c>
      <c r="Q400" s="12" t="s">
        <v>8308</v>
      </c>
      <c r="R400" t="s">
        <v>8313</v>
      </c>
      <c r="S400" s="15">
        <f t="shared" si="33"/>
        <v>42078.793124999997</v>
      </c>
      <c r="T400" s="15">
        <f t="shared" si="34"/>
        <v>42123.793124999997</v>
      </c>
      <c r="U400">
        <f t="shared" si="30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25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1"/>
        <v>107</v>
      </c>
      <c r="P401">
        <f t="shared" si="32"/>
        <v>224.85</v>
      </c>
      <c r="Q401" s="12" t="s">
        <v>8308</v>
      </c>
      <c r="R401" t="s">
        <v>8313</v>
      </c>
      <c r="S401" s="15">
        <f t="shared" si="33"/>
        <v>42687.875775462962</v>
      </c>
      <c r="T401" s="15">
        <f t="shared" si="34"/>
        <v>42718.5</v>
      </c>
      <c r="U401">
        <f t="shared" si="30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25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1"/>
        <v>112</v>
      </c>
      <c r="P402">
        <f t="shared" si="32"/>
        <v>181.13</v>
      </c>
      <c r="Q402" s="12" t="s">
        <v>8308</v>
      </c>
      <c r="R402" t="s">
        <v>8313</v>
      </c>
      <c r="S402" s="15">
        <f t="shared" si="33"/>
        <v>41745.635960648149</v>
      </c>
      <c r="T402" s="15">
        <f t="shared" si="34"/>
        <v>41776.145833333336</v>
      </c>
      <c r="U402">
        <f t="shared" si="30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25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1"/>
        <v>104</v>
      </c>
      <c r="P403">
        <f t="shared" si="32"/>
        <v>711.04</v>
      </c>
      <c r="Q403" s="12" t="s">
        <v>8308</v>
      </c>
      <c r="R403" t="s">
        <v>8313</v>
      </c>
      <c r="S403" s="15">
        <f t="shared" si="33"/>
        <v>40732.842245370368</v>
      </c>
      <c r="T403" s="15">
        <f t="shared" si="34"/>
        <v>40762.842245370368</v>
      </c>
      <c r="U403">
        <f t="shared" si="30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25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1"/>
        <v>142</v>
      </c>
      <c r="P404">
        <f t="shared" si="32"/>
        <v>65.88</v>
      </c>
      <c r="Q404" s="12" t="s">
        <v>8308</v>
      </c>
      <c r="R404" t="s">
        <v>8313</v>
      </c>
      <c r="S404" s="15">
        <f t="shared" si="33"/>
        <v>42292.539548611108</v>
      </c>
      <c r="T404" s="15">
        <f t="shared" si="34"/>
        <v>42313.58121527778</v>
      </c>
      <c r="U404">
        <f t="shared" si="30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25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1"/>
        <v>105</v>
      </c>
      <c r="P405">
        <f t="shared" si="32"/>
        <v>75.19</v>
      </c>
      <c r="Q405" s="12" t="s">
        <v>8308</v>
      </c>
      <c r="R405" t="s">
        <v>8313</v>
      </c>
      <c r="S405" s="15">
        <f t="shared" si="33"/>
        <v>40718.310659722221</v>
      </c>
      <c r="T405" s="15">
        <f t="shared" si="34"/>
        <v>40765.297222222223</v>
      </c>
      <c r="U405">
        <f t="shared" si="30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25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1"/>
        <v>103</v>
      </c>
      <c r="P406">
        <f t="shared" si="32"/>
        <v>133.13999999999999</v>
      </c>
      <c r="Q406" s="12" t="s">
        <v>8308</v>
      </c>
      <c r="R406" t="s">
        <v>8313</v>
      </c>
      <c r="S406" s="15">
        <f t="shared" si="33"/>
        <v>41646.628032407411</v>
      </c>
      <c r="T406" s="15">
        <f t="shared" si="34"/>
        <v>41675.961111111108</v>
      </c>
      <c r="U406">
        <f t="shared" si="30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25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1"/>
        <v>108</v>
      </c>
      <c r="P407">
        <f t="shared" si="32"/>
        <v>55.2</v>
      </c>
      <c r="Q407" s="12" t="s">
        <v>8308</v>
      </c>
      <c r="R407" t="s">
        <v>8313</v>
      </c>
      <c r="S407" s="15">
        <f t="shared" si="33"/>
        <v>41674.08494212963</v>
      </c>
      <c r="T407" s="15">
        <f t="shared" si="34"/>
        <v>41704.08494212963</v>
      </c>
      <c r="U407">
        <f t="shared" si="30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25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1"/>
        <v>108</v>
      </c>
      <c r="P408">
        <f t="shared" si="32"/>
        <v>86.16</v>
      </c>
      <c r="Q408" s="12" t="s">
        <v>8308</v>
      </c>
      <c r="R408" t="s">
        <v>8313</v>
      </c>
      <c r="S408" s="15">
        <f t="shared" si="33"/>
        <v>40638.162465277775</v>
      </c>
      <c r="T408" s="15">
        <f t="shared" si="34"/>
        <v>40672.249305555553</v>
      </c>
      <c r="U408">
        <f t="shared" si="30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25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1"/>
        <v>102</v>
      </c>
      <c r="P409">
        <f t="shared" si="32"/>
        <v>92.32</v>
      </c>
      <c r="Q409" s="12" t="s">
        <v>8308</v>
      </c>
      <c r="R409" t="s">
        <v>8313</v>
      </c>
      <c r="S409" s="15">
        <f t="shared" si="33"/>
        <v>40806.870949074073</v>
      </c>
      <c r="T409" s="15">
        <f t="shared" si="34"/>
        <v>40866.912615740745</v>
      </c>
      <c r="U409">
        <f t="shared" si="30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25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1"/>
        <v>101</v>
      </c>
      <c r="P410">
        <f t="shared" si="32"/>
        <v>160.16</v>
      </c>
      <c r="Q410" s="12" t="s">
        <v>8308</v>
      </c>
      <c r="R410" t="s">
        <v>8313</v>
      </c>
      <c r="S410" s="15">
        <f t="shared" si="33"/>
        <v>41543.735995370371</v>
      </c>
      <c r="T410" s="15">
        <f t="shared" si="34"/>
        <v>41583.777662037035</v>
      </c>
      <c r="U410">
        <f t="shared" si="30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25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1"/>
        <v>137</v>
      </c>
      <c r="P411">
        <f t="shared" si="32"/>
        <v>45.6</v>
      </c>
      <c r="Q411" s="12" t="s">
        <v>8308</v>
      </c>
      <c r="R411" t="s">
        <v>8313</v>
      </c>
      <c r="S411" s="15">
        <f t="shared" si="33"/>
        <v>42543.862777777773</v>
      </c>
      <c r="T411" s="15">
        <f t="shared" si="34"/>
        <v>42573.862777777773</v>
      </c>
      <c r="U411">
        <f t="shared" si="30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25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1"/>
        <v>128</v>
      </c>
      <c r="P412">
        <f t="shared" si="32"/>
        <v>183.29</v>
      </c>
      <c r="Q412" s="12" t="s">
        <v>8308</v>
      </c>
      <c r="R412" t="s">
        <v>8313</v>
      </c>
      <c r="S412" s="15">
        <f t="shared" si="33"/>
        <v>42113.981446759266</v>
      </c>
      <c r="T412" s="15">
        <f t="shared" si="34"/>
        <v>42173.981446759266</v>
      </c>
      <c r="U412">
        <f t="shared" si="30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25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1"/>
        <v>101</v>
      </c>
      <c r="P413">
        <f t="shared" si="32"/>
        <v>125.79</v>
      </c>
      <c r="Q413" s="12" t="s">
        <v>8308</v>
      </c>
      <c r="R413" t="s">
        <v>8313</v>
      </c>
      <c r="S413" s="15">
        <f t="shared" si="33"/>
        <v>41598.17597222222</v>
      </c>
      <c r="T413" s="15">
        <f t="shared" si="34"/>
        <v>41630.208333333336</v>
      </c>
      <c r="U413">
        <f t="shared" si="30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25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1"/>
        <v>127</v>
      </c>
      <c r="P414">
        <f t="shared" si="32"/>
        <v>57.65</v>
      </c>
      <c r="Q414" s="12" t="s">
        <v>8308</v>
      </c>
      <c r="R414" t="s">
        <v>8313</v>
      </c>
      <c r="S414" s="15">
        <f t="shared" si="33"/>
        <v>41099.742800925924</v>
      </c>
      <c r="T414" s="15">
        <f t="shared" si="34"/>
        <v>41115.742800925924</v>
      </c>
      <c r="U414">
        <f t="shared" si="30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25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1"/>
        <v>105</v>
      </c>
      <c r="P415">
        <f t="shared" si="32"/>
        <v>78.66</v>
      </c>
      <c r="Q415" s="12" t="s">
        <v>8308</v>
      </c>
      <c r="R415" t="s">
        <v>8313</v>
      </c>
      <c r="S415" s="15">
        <f t="shared" si="33"/>
        <v>41079.877442129626</v>
      </c>
      <c r="T415" s="15">
        <f t="shared" si="34"/>
        <v>41109.877442129626</v>
      </c>
      <c r="U415">
        <f t="shared" si="30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25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1"/>
        <v>103</v>
      </c>
      <c r="P416">
        <f t="shared" si="32"/>
        <v>91.48</v>
      </c>
      <c r="Q416" s="12" t="s">
        <v>8308</v>
      </c>
      <c r="R416" t="s">
        <v>8313</v>
      </c>
      <c r="S416" s="15">
        <f t="shared" si="33"/>
        <v>41529.063252314816</v>
      </c>
      <c r="T416" s="15">
        <f t="shared" si="34"/>
        <v>41559.063252314816</v>
      </c>
      <c r="U416">
        <f t="shared" si="30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25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1"/>
        <v>102</v>
      </c>
      <c r="P417">
        <f t="shared" si="32"/>
        <v>68.099999999999994</v>
      </c>
      <c r="Q417" s="12" t="s">
        <v>8308</v>
      </c>
      <c r="R417" t="s">
        <v>8313</v>
      </c>
      <c r="S417" s="15">
        <f t="shared" si="33"/>
        <v>41904.851875</v>
      </c>
      <c r="T417" s="15">
        <f t="shared" si="34"/>
        <v>41929.5</v>
      </c>
      <c r="U417">
        <f t="shared" si="30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25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1"/>
        <v>120</v>
      </c>
      <c r="P418">
        <f t="shared" si="32"/>
        <v>48.09</v>
      </c>
      <c r="Q418" s="12" t="s">
        <v>8308</v>
      </c>
      <c r="R418" t="s">
        <v>8313</v>
      </c>
      <c r="S418" s="15">
        <f t="shared" si="33"/>
        <v>41648.396192129629</v>
      </c>
      <c r="T418" s="15">
        <f t="shared" si="34"/>
        <v>41678.396192129629</v>
      </c>
      <c r="U418">
        <f t="shared" si="30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25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1"/>
        <v>100</v>
      </c>
      <c r="P419">
        <f t="shared" si="32"/>
        <v>202.42</v>
      </c>
      <c r="Q419" s="12" t="s">
        <v>8308</v>
      </c>
      <c r="R419" t="s">
        <v>8313</v>
      </c>
      <c r="S419" s="15">
        <f t="shared" si="33"/>
        <v>41360.970601851855</v>
      </c>
      <c r="T419" s="15">
        <f t="shared" si="34"/>
        <v>41372.189583333333</v>
      </c>
      <c r="U419">
        <f t="shared" si="30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25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1"/>
        <v>101</v>
      </c>
      <c r="P420">
        <f t="shared" si="32"/>
        <v>216.75</v>
      </c>
      <c r="Q420" s="12" t="s">
        <v>8308</v>
      </c>
      <c r="R420" t="s">
        <v>8313</v>
      </c>
      <c r="S420" s="15">
        <f t="shared" si="33"/>
        <v>42178.282372685186</v>
      </c>
      <c r="T420" s="15">
        <f t="shared" si="34"/>
        <v>42208.282372685186</v>
      </c>
      <c r="U420">
        <f t="shared" si="30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25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1"/>
        <v>100</v>
      </c>
      <c r="P421">
        <f t="shared" si="32"/>
        <v>110.07</v>
      </c>
      <c r="Q421" s="12" t="s">
        <v>8308</v>
      </c>
      <c r="R421" t="s">
        <v>8313</v>
      </c>
      <c r="S421" s="15">
        <f t="shared" si="33"/>
        <v>41394.842442129629</v>
      </c>
      <c r="T421" s="15">
        <f t="shared" si="34"/>
        <v>41454.842442129629</v>
      </c>
      <c r="U421">
        <f t="shared" si="30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25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1"/>
        <v>0</v>
      </c>
      <c r="P422">
        <f t="shared" si="32"/>
        <v>4.83</v>
      </c>
      <c r="Q422" s="12" t="s">
        <v>8308</v>
      </c>
      <c r="R422" t="s">
        <v>8314</v>
      </c>
      <c r="S422" s="15">
        <f t="shared" si="33"/>
        <v>41682.23646990741</v>
      </c>
      <c r="T422" s="15">
        <f t="shared" si="34"/>
        <v>41712.194803240738</v>
      </c>
      <c r="U422">
        <f t="shared" si="30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25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1"/>
        <v>2</v>
      </c>
      <c r="P423">
        <f t="shared" si="32"/>
        <v>50.17</v>
      </c>
      <c r="Q423" s="12" t="s">
        <v>8308</v>
      </c>
      <c r="R423" t="s">
        <v>8314</v>
      </c>
      <c r="S423" s="15">
        <f t="shared" si="33"/>
        <v>42177.491388888884</v>
      </c>
      <c r="T423" s="15">
        <f t="shared" si="34"/>
        <v>42237.491388888884</v>
      </c>
      <c r="U423">
        <f t="shared" si="30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25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1"/>
        <v>1</v>
      </c>
      <c r="P424">
        <f t="shared" si="32"/>
        <v>35.83</v>
      </c>
      <c r="Q424" s="12" t="s">
        <v>8308</v>
      </c>
      <c r="R424" t="s">
        <v>8314</v>
      </c>
      <c r="S424" s="15">
        <f t="shared" si="33"/>
        <v>41863.260381944441</v>
      </c>
      <c r="T424" s="15">
        <f t="shared" si="34"/>
        <v>41893.260381944441</v>
      </c>
      <c r="U424">
        <f t="shared" si="30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25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1"/>
        <v>1</v>
      </c>
      <c r="P425">
        <f t="shared" si="32"/>
        <v>11.77</v>
      </c>
      <c r="Q425" s="12" t="s">
        <v>8308</v>
      </c>
      <c r="R425" t="s">
        <v>8314</v>
      </c>
      <c r="S425" s="15">
        <f t="shared" si="33"/>
        <v>41400.92627314815</v>
      </c>
      <c r="T425" s="15">
        <f t="shared" si="34"/>
        <v>41430.92627314815</v>
      </c>
      <c r="U425">
        <f t="shared" si="30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25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1"/>
        <v>7</v>
      </c>
      <c r="P426">
        <f t="shared" si="32"/>
        <v>40.78</v>
      </c>
      <c r="Q426" s="12" t="s">
        <v>8308</v>
      </c>
      <c r="R426" t="s">
        <v>8314</v>
      </c>
      <c r="S426" s="15">
        <f t="shared" si="33"/>
        <v>40934.376145833332</v>
      </c>
      <c r="T426" s="15">
        <f t="shared" si="34"/>
        <v>40994.334479166668</v>
      </c>
      <c r="U426">
        <f t="shared" si="30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25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1"/>
        <v>0</v>
      </c>
      <c r="P427">
        <f t="shared" si="32"/>
        <v>3</v>
      </c>
      <c r="Q427" s="12" t="s">
        <v>8308</v>
      </c>
      <c r="R427" t="s">
        <v>8314</v>
      </c>
      <c r="S427" s="15">
        <f t="shared" si="33"/>
        <v>42275.861157407402</v>
      </c>
      <c r="T427" s="15">
        <f t="shared" si="34"/>
        <v>42335.902824074074</v>
      </c>
      <c r="U427">
        <f t="shared" si="30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25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1"/>
        <v>1</v>
      </c>
      <c r="P428">
        <f t="shared" si="32"/>
        <v>16.63</v>
      </c>
      <c r="Q428" s="12" t="s">
        <v>8308</v>
      </c>
      <c r="R428" t="s">
        <v>8314</v>
      </c>
      <c r="S428" s="15">
        <f t="shared" si="33"/>
        <v>42400.711967592593</v>
      </c>
      <c r="T428" s="15">
        <f t="shared" si="34"/>
        <v>42430.711967592593</v>
      </c>
      <c r="U428">
        <f t="shared" si="30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25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1"/>
        <v>0</v>
      </c>
      <c r="P429">
        <f t="shared" si="32"/>
        <v>0</v>
      </c>
      <c r="Q429" s="12" t="s">
        <v>8308</v>
      </c>
      <c r="R429" t="s">
        <v>8314</v>
      </c>
      <c r="S429" s="15">
        <f t="shared" si="33"/>
        <v>42285.909027777772</v>
      </c>
      <c r="T429" s="15">
        <f t="shared" si="34"/>
        <v>42299.790972222225</v>
      </c>
      <c r="U429">
        <f t="shared" si="30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25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1"/>
        <v>6</v>
      </c>
      <c r="P430">
        <f t="shared" si="32"/>
        <v>52</v>
      </c>
      <c r="Q430" s="12" t="s">
        <v>8308</v>
      </c>
      <c r="R430" t="s">
        <v>8314</v>
      </c>
      <c r="S430" s="15">
        <f t="shared" si="33"/>
        <v>41778.766724537039</v>
      </c>
      <c r="T430" s="15">
        <f t="shared" si="34"/>
        <v>41806.916666666664</v>
      </c>
      <c r="U430">
        <f t="shared" si="30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25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1"/>
        <v>0</v>
      </c>
      <c r="P431">
        <f t="shared" si="32"/>
        <v>0</v>
      </c>
      <c r="Q431" s="12" t="s">
        <v>8308</v>
      </c>
      <c r="R431" t="s">
        <v>8314</v>
      </c>
      <c r="S431" s="15">
        <f t="shared" si="33"/>
        <v>40070.901412037041</v>
      </c>
      <c r="T431" s="15">
        <f t="shared" si="34"/>
        <v>40144.207638888889</v>
      </c>
      <c r="U431">
        <f t="shared" si="30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25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1"/>
        <v>2</v>
      </c>
      <c r="P432">
        <f t="shared" si="32"/>
        <v>4.8</v>
      </c>
      <c r="Q432" s="12" t="s">
        <v>8308</v>
      </c>
      <c r="R432" t="s">
        <v>8314</v>
      </c>
      <c r="S432" s="15">
        <f t="shared" si="33"/>
        <v>41513.107256944444</v>
      </c>
      <c r="T432" s="15">
        <f t="shared" si="34"/>
        <v>41528.107256944444</v>
      </c>
      <c r="U432">
        <f t="shared" si="30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25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1"/>
        <v>14</v>
      </c>
      <c r="P433">
        <f t="shared" si="32"/>
        <v>51.88</v>
      </c>
      <c r="Q433" s="12" t="s">
        <v>8308</v>
      </c>
      <c r="R433" t="s">
        <v>8314</v>
      </c>
      <c r="S433" s="15">
        <f t="shared" si="33"/>
        <v>42526.871331018512</v>
      </c>
      <c r="T433" s="15">
        <f t="shared" si="34"/>
        <v>42556.871331018512</v>
      </c>
      <c r="U433">
        <f t="shared" si="30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25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1"/>
        <v>10</v>
      </c>
      <c r="P434">
        <f t="shared" si="32"/>
        <v>71.25</v>
      </c>
      <c r="Q434" s="12" t="s">
        <v>8308</v>
      </c>
      <c r="R434" t="s">
        <v>8314</v>
      </c>
      <c r="S434" s="15">
        <f t="shared" si="33"/>
        <v>42238.726631944446</v>
      </c>
      <c r="T434" s="15">
        <f t="shared" si="34"/>
        <v>42298.726631944446</v>
      </c>
      <c r="U434">
        <f t="shared" si="30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25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1"/>
        <v>0</v>
      </c>
      <c r="P435">
        <f t="shared" si="32"/>
        <v>0</v>
      </c>
      <c r="Q435" s="12" t="s">
        <v>8308</v>
      </c>
      <c r="R435" t="s">
        <v>8314</v>
      </c>
      <c r="S435" s="15">
        <f t="shared" si="33"/>
        <v>42228.629884259266</v>
      </c>
      <c r="T435" s="15">
        <f t="shared" si="34"/>
        <v>42288.629884259266</v>
      </c>
      <c r="U435">
        <f t="shared" si="30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25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1"/>
        <v>5</v>
      </c>
      <c r="P436">
        <f t="shared" si="32"/>
        <v>62.5</v>
      </c>
      <c r="Q436" s="12" t="s">
        <v>8308</v>
      </c>
      <c r="R436" t="s">
        <v>8314</v>
      </c>
      <c r="S436" s="15">
        <f t="shared" si="33"/>
        <v>41576.834513888891</v>
      </c>
      <c r="T436" s="15">
        <f t="shared" si="34"/>
        <v>41609.876180555555</v>
      </c>
      <c r="U436">
        <f t="shared" si="30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25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1"/>
        <v>0</v>
      </c>
      <c r="P437">
        <f t="shared" si="32"/>
        <v>1</v>
      </c>
      <c r="Q437" s="12" t="s">
        <v>8308</v>
      </c>
      <c r="R437" t="s">
        <v>8314</v>
      </c>
      <c r="S437" s="15">
        <f t="shared" si="33"/>
        <v>41500.747453703705</v>
      </c>
      <c r="T437" s="15">
        <f t="shared" si="34"/>
        <v>41530.747453703705</v>
      </c>
      <c r="U437">
        <f t="shared" si="30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25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1"/>
        <v>0</v>
      </c>
      <c r="P438">
        <f t="shared" si="32"/>
        <v>0</v>
      </c>
      <c r="Q438" s="12" t="s">
        <v>8308</v>
      </c>
      <c r="R438" t="s">
        <v>8314</v>
      </c>
      <c r="S438" s="15">
        <f t="shared" si="33"/>
        <v>41456.36241898148</v>
      </c>
      <c r="T438" s="15">
        <f t="shared" si="34"/>
        <v>41486.36241898148</v>
      </c>
      <c r="U438">
        <f t="shared" si="30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25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1"/>
        <v>0</v>
      </c>
      <c r="P439">
        <f t="shared" si="32"/>
        <v>0</v>
      </c>
      <c r="Q439" s="12" t="s">
        <v>8308</v>
      </c>
      <c r="R439" t="s">
        <v>8314</v>
      </c>
      <c r="S439" s="15">
        <f t="shared" si="33"/>
        <v>42591.31858796296</v>
      </c>
      <c r="T439" s="15">
        <f t="shared" si="34"/>
        <v>42651.31858796296</v>
      </c>
      <c r="U439">
        <f t="shared" si="30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25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1"/>
        <v>9</v>
      </c>
      <c r="P440">
        <f t="shared" si="32"/>
        <v>170.55</v>
      </c>
      <c r="Q440" s="12" t="s">
        <v>8308</v>
      </c>
      <c r="R440" t="s">
        <v>8314</v>
      </c>
      <c r="S440" s="15">
        <f t="shared" si="33"/>
        <v>42296.261087962965</v>
      </c>
      <c r="T440" s="15">
        <f t="shared" si="34"/>
        <v>42326.302754629629</v>
      </c>
      <c r="U440">
        <f t="shared" si="30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25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1"/>
        <v>0</v>
      </c>
      <c r="P441">
        <f t="shared" si="32"/>
        <v>0</v>
      </c>
      <c r="Q441" s="12" t="s">
        <v>8308</v>
      </c>
      <c r="R441" t="s">
        <v>8314</v>
      </c>
      <c r="S441" s="15">
        <f t="shared" si="33"/>
        <v>41919.761782407404</v>
      </c>
      <c r="T441" s="15">
        <f t="shared" si="34"/>
        <v>41929.761782407404</v>
      </c>
      <c r="U441">
        <f t="shared" si="30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25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1"/>
        <v>0</v>
      </c>
      <c r="P442">
        <f t="shared" si="32"/>
        <v>5</v>
      </c>
      <c r="Q442" s="12" t="s">
        <v>8308</v>
      </c>
      <c r="R442" t="s">
        <v>8314</v>
      </c>
      <c r="S442" s="15">
        <f t="shared" si="33"/>
        <v>42423.985567129625</v>
      </c>
      <c r="T442" s="15">
        <f t="shared" si="34"/>
        <v>42453.943900462968</v>
      </c>
      <c r="U442">
        <f t="shared" si="30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25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1"/>
        <v>0</v>
      </c>
      <c r="P443">
        <f t="shared" si="32"/>
        <v>0</v>
      </c>
      <c r="Q443" s="12" t="s">
        <v>8308</v>
      </c>
      <c r="R443" t="s">
        <v>8314</v>
      </c>
      <c r="S443" s="15">
        <f t="shared" si="33"/>
        <v>41550.793935185182</v>
      </c>
      <c r="T443" s="15">
        <f t="shared" si="34"/>
        <v>41580.793935185182</v>
      </c>
      <c r="U443">
        <f t="shared" si="30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25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1"/>
        <v>39</v>
      </c>
      <c r="P444">
        <f t="shared" si="32"/>
        <v>393.59</v>
      </c>
      <c r="Q444" s="12" t="s">
        <v>8308</v>
      </c>
      <c r="R444" t="s">
        <v>8314</v>
      </c>
      <c r="S444" s="15">
        <f t="shared" si="33"/>
        <v>42024.888692129629</v>
      </c>
      <c r="T444" s="15">
        <f t="shared" si="34"/>
        <v>42054.888692129629</v>
      </c>
      <c r="U444">
        <f t="shared" si="30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25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1"/>
        <v>0</v>
      </c>
      <c r="P445">
        <f t="shared" si="32"/>
        <v>5</v>
      </c>
      <c r="Q445" s="12" t="s">
        <v>8308</v>
      </c>
      <c r="R445" t="s">
        <v>8314</v>
      </c>
      <c r="S445" s="15">
        <f t="shared" si="33"/>
        <v>41650.015057870369</v>
      </c>
      <c r="T445" s="15">
        <f t="shared" si="34"/>
        <v>41680.015057870369</v>
      </c>
      <c r="U445">
        <f t="shared" si="30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25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1"/>
        <v>5</v>
      </c>
      <c r="P446">
        <f t="shared" si="32"/>
        <v>50</v>
      </c>
      <c r="Q446" s="12" t="s">
        <v>8308</v>
      </c>
      <c r="R446" t="s">
        <v>8314</v>
      </c>
      <c r="S446" s="15">
        <f t="shared" si="33"/>
        <v>40894.906956018516</v>
      </c>
      <c r="T446" s="15">
        <f t="shared" si="34"/>
        <v>40954.906956018516</v>
      </c>
      <c r="U446">
        <f t="shared" si="30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25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1"/>
        <v>0</v>
      </c>
      <c r="P447">
        <f t="shared" si="32"/>
        <v>1</v>
      </c>
      <c r="Q447" s="12" t="s">
        <v>8308</v>
      </c>
      <c r="R447" t="s">
        <v>8314</v>
      </c>
      <c r="S447" s="15">
        <f t="shared" si="33"/>
        <v>42130.335358796292</v>
      </c>
      <c r="T447" s="15">
        <f t="shared" si="34"/>
        <v>42145.335358796292</v>
      </c>
      <c r="U447">
        <f t="shared" si="30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25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1"/>
        <v>7</v>
      </c>
      <c r="P448">
        <f t="shared" si="32"/>
        <v>47.88</v>
      </c>
      <c r="Q448" s="12" t="s">
        <v>8308</v>
      </c>
      <c r="R448" t="s">
        <v>8314</v>
      </c>
      <c r="S448" s="15">
        <f t="shared" si="33"/>
        <v>42037.083564814813</v>
      </c>
      <c r="T448" s="15">
        <f t="shared" si="34"/>
        <v>42067.083564814813</v>
      </c>
      <c r="U448">
        <f t="shared" si="30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25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1"/>
        <v>0</v>
      </c>
      <c r="P449">
        <f t="shared" si="32"/>
        <v>5</v>
      </c>
      <c r="Q449" s="12" t="s">
        <v>8308</v>
      </c>
      <c r="R449" t="s">
        <v>8314</v>
      </c>
      <c r="S449" s="15">
        <f t="shared" si="33"/>
        <v>41331.555127314816</v>
      </c>
      <c r="T449" s="15">
        <f t="shared" si="34"/>
        <v>41356.513460648144</v>
      </c>
      <c r="U449">
        <f t="shared" si="30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25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1"/>
        <v>3</v>
      </c>
      <c r="P450">
        <f t="shared" si="32"/>
        <v>20.5</v>
      </c>
      <c r="Q450" s="12" t="s">
        <v>8308</v>
      </c>
      <c r="R450" t="s">
        <v>8314</v>
      </c>
      <c r="S450" s="15">
        <f t="shared" si="33"/>
        <v>41753.758043981477</v>
      </c>
      <c r="T450" s="15">
        <f t="shared" si="34"/>
        <v>41773.758043981477</v>
      </c>
      <c r="U450">
        <f t="shared" ref="U450:U513" si="35">YEAR(S450)</f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25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6">ROUND(E451/D451*100, 0)</f>
        <v>2</v>
      </c>
      <c r="P451">
        <f t="shared" ref="P451:P514" si="37">IFERROR(ROUND(E451/L451,2),0)</f>
        <v>9</v>
      </c>
      <c r="Q451" s="12" t="s">
        <v>8308</v>
      </c>
      <c r="R451" t="s">
        <v>8314</v>
      </c>
      <c r="S451" s="15">
        <f t="shared" ref="S451:S514" si="38">(((J451/60)/60)/24)+DATE(1970,1,1)</f>
        <v>41534.568113425928</v>
      </c>
      <c r="T451" s="15">
        <f t="shared" ref="T451:T514" si="39">(((I451/60)/60)/24)+DATE(1970,1,1)</f>
        <v>41564.568113425928</v>
      </c>
      <c r="U451">
        <f t="shared" si="35"/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25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6"/>
        <v>1</v>
      </c>
      <c r="P452">
        <f t="shared" si="37"/>
        <v>56.57</v>
      </c>
      <c r="Q452" s="12" t="s">
        <v>8308</v>
      </c>
      <c r="R452" t="s">
        <v>8314</v>
      </c>
      <c r="S452" s="15">
        <f t="shared" si="38"/>
        <v>41654.946759259255</v>
      </c>
      <c r="T452" s="15">
        <f t="shared" si="39"/>
        <v>41684.946759259255</v>
      </c>
      <c r="U452">
        <f t="shared" si="35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25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6"/>
        <v>0</v>
      </c>
      <c r="P453">
        <f t="shared" si="37"/>
        <v>0</v>
      </c>
      <c r="Q453" s="12" t="s">
        <v>8308</v>
      </c>
      <c r="R453" t="s">
        <v>8314</v>
      </c>
      <c r="S453" s="15">
        <f t="shared" si="38"/>
        <v>41634.715173611112</v>
      </c>
      <c r="T453" s="15">
        <f t="shared" si="39"/>
        <v>41664.715173611112</v>
      </c>
      <c r="U453">
        <f t="shared" si="35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25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6"/>
        <v>64</v>
      </c>
      <c r="P454">
        <f t="shared" si="37"/>
        <v>40</v>
      </c>
      <c r="Q454" s="12" t="s">
        <v>8308</v>
      </c>
      <c r="R454" t="s">
        <v>8314</v>
      </c>
      <c r="S454" s="15">
        <f t="shared" si="38"/>
        <v>42107.703877314809</v>
      </c>
      <c r="T454" s="15">
        <f t="shared" si="39"/>
        <v>42137.703877314809</v>
      </c>
      <c r="U454">
        <f t="shared" si="35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25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6"/>
        <v>0</v>
      </c>
      <c r="P455">
        <f t="shared" si="37"/>
        <v>13</v>
      </c>
      <c r="Q455" s="12" t="s">
        <v>8308</v>
      </c>
      <c r="R455" t="s">
        <v>8314</v>
      </c>
      <c r="S455" s="15">
        <f t="shared" si="38"/>
        <v>42038.824988425928</v>
      </c>
      <c r="T455" s="15">
        <f t="shared" si="39"/>
        <v>42054.824988425928</v>
      </c>
      <c r="U455">
        <f t="shared" si="35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25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6"/>
        <v>1</v>
      </c>
      <c r="P456">
        <f t="shared" si="37"/>
        <v>16.399999999999999</v>
      </c>
      <c r="Q456" s="12" t="s">
        <v>8308</v>
      </c>
      <c r="R456" t="s">
        <v>8314</v>
      </c>
      <c r="S456" s="15">
        <f t="shared" si="38"/>
        <v>41938.717256944445</v>
      </c>
      <c r="T456" s="15">
        <f t="shared" si="39"/>
        <v>41969.551388888889</v>
      </c>
      <c r="U456">
        <f t="shared" si="35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25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6"/>
        <v>0</v>
      </c>
      <c r="P457">
        <f t="shared" si="37"/>
        <v>22.5</v>
      </c>
      <c r="Q457" s="12" t="s">
        <v>8308</v>
      </c>
      <c r="R457" t="s">
        <v>8314</v>
      </c>
      <c r="S457" s="15">
        <f t="shared" si="38"/>
        <v>40971.002569444441</v>
      </c>
      <c r="T457" s="15">
        <f t="shared" si="39"/>
        <v>41016.021527777775</v>
      </c>
      <c r="U457">
        <f t="shared" si="35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25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6"/>
        <v>1</v>
      </c>
      <c r="P458">
        <f t="shared" si="37"/>
        <v>20.329999999999998</v>
      </c>
      <c r="Q458" s="12" t="s">
        <v>8308</v>
      </c>
      <c r="R458" t="s">
        <v>8314</v>
      </c>
      <c r="S458" s="15">
        <f t="shared" si="38"/>
        <v>41547.694456018515</v>
      </c>
      <c r="T458" s="15">
        <f t="shared" si="39"/>
        <v>41569.165972222225</v>
      </c>
      <c r="U458">
        <f t="shared" si="35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25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6"/>
        <v>0</v>
      </c>
      <c r="P459">
        <f t="shared" si="37"/>
        <v>0</v>
      </c>
      <c r="Q459" s="12" t="s">
        <v>8308</v>
      </c>
      <c r="R459" t="s">
        <v>8314</v>
      </c>
      <c r="S459" s="15">
        <f t="shared" si="38"/>
        <v>41837.767500000002</v>
      </c>
      <c r="T459" s="15">
        <f t="shared" si="39"/>
        <v>41867.767500000002</v>
      </c>
      <c r="U459">
        <f t="shared" si="35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25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6"/>
        <v>8</v>
      </c>
      <c r="P460">
        <f t="shared" si="37"/>
        <v>16.760000000000002</v>
      </c>
      <c r="Q460" s="12" t="s">
        <v>8308</v>
      </c>
      <c r="R460" t="s">
        <v>8314</v>
      </c>
      <c r="S460" s="15">
        <f t="shared" si="38"/>
        <v>41378.69976851852</v>
      </c>
      <c r="T460" s="15">
        <f t="shared" si="39"/>
        <v>41408.69976851852</v>
      </c>
      <c r="U460">
        <f t="shared" si="35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25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6"/>
        <v>0</v>
      </c>
      <c r="P461">
        <f t="shared" si="37"/>
        <v>25</v>
      </c>
      <c r="Q461" s="12" t="s">
        <v>8308</v>
      </c>
      <c r="R461" t="s">
        <v>8314</v>
      </c>
      <c r="S461" s="15">
        <f t="shared" si="38"/>
        <v>40800.6403587963</v>
      </c>
      <c r="T461" s="15">
        <f t="shared" si="39"/>
        <v>40860.682025462964</v>
      </c>
      <c r="U461">
        <f t="shared" si="35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25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6"/>
        <v>0</v>
      </c>
      <c r="P462">
        <f t="shared" si="37"/>
        <v>12.5</v>
      </c>
      <c r="Q462" s="12" t="s">
        <v>8308</v>
      </c>
      <c r="R462" t="s">
        <v>8314</v>
      </c>
      <c r="S462" s="15">
        <f t="shared" si="38"/>
        <v>41759.542534722219</v>
      </c>
      <c r="T462" s="15">
        <f t="shared" si="39"/>
        <v>41791.166666666664</v>
      </c>
      <c r="U462">
        <f t="shared" si="35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25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6"/>
        <v>0</v>
      </c>
      <c r="P463">
        <f t="shared" si="37"/>
        <v>0</v>
      </c>
      <c r="Q463" s="12" t="s">
        <v>8308</v>
      </c>
      <c r="R463" t="s">
        <v>8314</v>
      </c>
      <c r="S463" s="15">
        <f t="shared" si="38"/>
        <v>41407.84684027778</v>
      </c>
      <c r="T463" s="15">
        <f t="shared" si="39"/>
        <v>41427.84684027778</v>
      </c>
      <c r="U463">
        <f t="shared" si="35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25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6"/>
        <v>0</v>
      </c>
      <c r="P464">
        <f t="shared" si="37"/>
        <v>0</v>
      </c>
      <c r="Q464" s="12" t="s">
        <v>8308</v>
      </c>
      <c r="R464" t="s">
        <v>8314</v>
      </c>
      <c r="S464" s="15">
        <f t="shared" si="38"/>
        <v>40705.126631944448</v>
      </c>
      <c r="T464" s="15">
        <f t="shared" si="39"/>
        <v>40765.126631944448</v>
      </c>
      <c r="U464">
        <f t="shared" si="35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25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6"/>
        <v>2</v>
      </c>
      <c r="P465">
        <f t="shared" si="37"/>
        <v>113.64</v>
      </c>
      <c r="Q465" s="12" t="s">
        <v>8308</v>
      </c>
      <c r="R465" t="s">
        <v>8314</v>
      </c>
      <c r="S465" s="15">
        <f t="shared" si="38"/>
        <v>40750.710104166668</v>
      </c>
      <c r="T465" s="15">
        <f t="shared" si="39"/>
        <v>40810.710104166668</v>
      </c>
      <c r="U465">
        <f t="shared" si="35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25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6"/>
        <v>0</v>
      </c>
      <c r="P466">
        <f t="shared" si="37"/>
        <v>1</v>
      </c>
      <c r="Q466" s="12" t="s">
        <v>8308</v>
      </c>
      <c r="R466" t="s">
        <v>8314</v>
      </c>
      <c r="S466" s="15">
        <f t="shared" si="38"/>
        <v>42488.848784722228</v>
      </c>
      <c r="T466" s="15">
        <f t="shared" si="39"/>
        <v>42508.848784722228</v>
      </c>
      <c r="U466">
        <f t="shared" si="35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25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6"/>
        <v>27</v>
      </c>
      <c r="P467">
        <f t="shared" si="37"/>
        <v>17.25</v>
      </c>
      <c r="Q467" s="12" t="s">
        <v>8308</v>
      </c>
      <c r="R467" t="s">
        <v>8314</v>
      </c>
      <c r="S467" s="15">
        <f t="shared" si="38"/>
        <v>41801.120069444441</v>
      </c>
      <c r="T467" s="15">
        <f t="shared" si="39"/>
        <v>41817.120069444441</v>
      </c>
      <c r="U467">
        <f t="shared" si="35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25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6"/>
        <v>1</v>
      </c>
      <c r="P468">
        <f t="shared" si="37"/>
        <v>15.2</v>
      </c>
      <c r="Q468" s="12" t="s">
        <v>8308</v>
      </c>
      <c r="R468" t="s">
        <v>8314</v>
      </c>
      <c r="S468" s="15">
        <f t="shared" si="38"/>
        <v>41129.942870370374</v>
      </c>
      <c r="T468" s="15">
        <f t="shared" si="39"/>
        <v>41159.942870370374</v>
      </c>
      <c r="U468">
        <f t="shared" si="35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25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6"/>
        <v>22</v>
      </c>
      <c r="P469">
        <f t="shared" si="37"/>
        <v>110.64</v>
      </c>
      <c r="Q469" s="12" t="s">
        <v>8308</v>
      </c>
      <c r="R469" t="s">
        <v>8314</v>
      </c>
      <c r="S469" s="15">
        <f t="shared" si="38"/>
        <v>41135.679791666669</v>
      </c>
      <c r="T469" s="15">
        <f t="shared" si="39"/>
        <v>41180.679791666669</v>
      </c>
      <c r="U469">
        <f t="shared" si="35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25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6"/>
        <v>0</v>
      </c>
      <c r="P470">
        <f t="shared" si="37"/>
        <v>0</v>
      </c>
      <c r="Q470" s="12" t="s">
        <v>8308</v>
      </c>
      <c r="R470" t="s">
        <v>8314</v>
      </c>
      <c r="S470" s="15">
        <f t="shared" si="38"/>
        <v>41041.167627314811</v>
      </c>
      <c r="T470" s="15">
        <f t="shared" si="39"/>
        <v>41101.160474537035</v>
      </c>
      <c r="U470">
        <f t="shared" si="35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25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6"/>
        <v>0</v>
      </c>
      <c r="P471">
        <f t="shared" si="37"/>
        <v>0</v>
      </c>
      <c r="Q471" s="12" t="s">
        <v>8308</v>
      </c>
      <c r="R471" t="s">
        <v>8314</v>
      </c>
      <c r="S471" s="15">
        <f t="shared" si="38"/>
        <v>41827.989861111113</v>
      </c>
      <c r="T471" s="15">
        <f t="shared" si="39"/>
        <v>41887.989861111113</v>
      </c>
      <c r="U471">
        <f t="shared" si="35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25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6"/>
        <v>1</v>
      </c>
      <c r="P472">
        <f t="shared" si="37"/>
        <v>25.5</v>
      </c>
      <c r="Q472" s="12" t="s">
        <v>8308</v>
      </c>
      <c r="R472" t="s">
        <v>8314</v>
      </c>
      <c r="S472" s="15">
        <f t="shared" si="38"/>
        <v>41605.167696759258</v>
      </c>
      <c r="T472" s="15">
        <f t="shared" si="39"/>
        <v>41655.166666666664</v>
      </c>
      <c r="U472">
        <f t="shared" si="35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25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6"/>
        <v>12</v>
      </c>
      <c r="P473">
        <f t="shared" si="37"/>
        <v>38.479999999999997</v>
      </c>
      <c r="Q473" s="12" t="s">
        <v>8308</v>
      </c>
      <c r="R473" t="s">
        <v>8314</v>
      </c>
      <c r="S473" s="15">
        <f t="shared" si="38"/>
        <v>41703.721979166665</v>
      </c>
      <c r="T473" s="15">
        <f t="shared" si="39"/>
        <v>41748.680312500001</v>
      </c>
      <c r="U473">
        <f t="shared" si="35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25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6"/>
        <v>18</v>
      </c>
      <c r="P474">
        <f t="shared" si="37"/>
        <v>28.2</v>
      </c>
      <c r="Q474" s="12" t="s">
        <v>8308</v>
      </c>
      <c r="R474" t="s">
        <v>8314</v>
      </c>
      <c r="S474" s="15">
        <f t="shared" si="38"/>
        <v>41844.922662037039</v>
      </c>
      <c r="T474" s="15">
        <f t="shared" si="39"/>
        <v>41874.922662037039</v>
      </c>
      <c r="U474">
        <f t="shared" si="35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25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6"/>
        <v>3</v>
      </c>
      <c r="P475">
        <f t="shared" si="37"/>
        <v>61.5</v>
      </c>
      <c r="Q475" s="12" t="s">
        <v>8308</v>
      </c>
      <c r="R475" t="s">
        <v>8314</v>
      </c>
      <c r="S475" s="15">
        <f t="shared" si="38"/>
        <v>41869.698136574072</v>
      </c>
      <c r="T475" s="15">
        <f t="shared" si="39"/>
        <v>41899.698136574072</v>
      </c>
      <c r="U475">
        <f t="shared" si="35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25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6"/>
        <v>0</v>
      </c>
      <c r="P476">
        <f t="shared" si="37"/>
        <v>1</v>
      </c>
      <c r="Q476" s="12" t="s">
        <v>8308</v>
      </c>
      <c r="R476" t="s">
        <v>8314</v>
      </c>
      <c r="S476" s="15">
        <f t="shared" si="38"/>
        <v>42753.329039351855</v>
      </c>
      <c r="T476" s="15">
        <f t="shared" si="39"/>
        <v>42783.329039351855</v>
      </c>
      <c r="U476">
        <f t="shared" si="35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25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6"/>
        <v>0</v>
      </c>
      <c r="P477">
        <f t="shared" si="37"/>
        <v>0</v>
      </c>
      <c r="Q477" s="12" t="s">
        <v>8308</v>
      </c>
      <c r="R477" t="s">
        <v>8314</v>
      </c>
      <c r="S477" s="15">
        <f t="shared" si="38"/>
        <v>42100.086145833338</v>
      </c>
      <c r="T477" s="15">
        <f t="shared" si="39"/>
        <v>42130.086145833338</v>
      </c>
      <c r="U477">
        <f t="shared" si="35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25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6"/>
        <v>2</v>
      </c>
      <c r="P478">
        <f t="shared" si="37"/>
        <v>39.57</v>
      </c>
      <c r="Q478" s="12" t="s">
        <v>8308</v>
      </c>
      <c r="R478" t="s">
        <v>8314</v>
      </c>
      <c r="S478" s="15">
        <f t="shared" si="38"/>
        <v>41757.975011574075</v>
      </c>
      <c r="T478" s="15">
        <f t="shared" si="39"/>
        <v>41793.165972222225</v>
      </c>
      <c r="U478">
        <f t="shared" si="35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25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6"/>
        <v>0</v>
      </c>
      <c r="P479">
        <f t="shared" si="37"/>
        <v>0</v>
      </c>
      <c r="Q479" s="12" t="s">
        <v>8308</v>
      </c>
      <c r="R479" t="s">
        <v>8314</v>
      </c>
      <c r="S479" s="15">
        <f t="shared" si="38"/>
        <v>40987.83488425926</v>
      </c>
      <c r="T479" s="15">
        <f t="shared" si="39"/>
        <v>41047.83488425926</v>
      </c>
      <c r="U479">
        <f t="shared" si="35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25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6"/>
        <v>0</v>
      </c>
      <c r="P480">
        <f t="shared" si="37"/>
        <v>0</v>
      </c>
      <c r="Q480" s="12" t="s">
        <v>8308</v>
      </c>
      <c r="R480" t="s">
        <v>8314</v>
      </c>
      <c r="S480" s="15">
        <f t="shared" si="38"/>
        <v>42065.910983796297</v>
      </c>
      <c r="T480" s="15">
        <f t="shared" si="39"/>
        <v>42095.869317129633</v>
      </c>
      <c r="U480">
        <f t="shared" si="35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25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6"/>
        <v>33</v>
      </c>
      <c r="P481">
        <f t="shared" si="37"/>
        <v>88.8</v>
      </c>
      <c r="Q481" s="12" t="s">
        <v>8308</v>
      </c>
      <c r="R481" t="s">
        <v>8314</v>
      </c>
      <c r="S481" s="15">
        <f t="shared" si="38"/>
        <v>41904.407812500001</v>
      </c>
      <c r="T481" s="15">
        <f t="shared" si="39"/>
        <v>41964.449479166666</v>
      </c>
      <c r="U481">
        <f t="shared" si="35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25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6"/>
        <v>19</v>
      </c>
      <c r="P482">
        <f t="shared" si="37"/>
        <v>55.46</v>
      </c>
      <c r="Q482" s="12" t="s">
        <v>8308</v>
      </c>
      <c r="R482" t="s">
        <v>8314</v>
      </c>
      <c r="S482" s="15">
        <f t="shared" si="38"/>
        <v>41465.500173611108</v>
      </c>
      <c r="T482" s="15">
        <f t="shared" si="39"/>
        <v>41495.500173611108</v>
      </c>
      <c r="U482">
        <f t="shared" si="35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25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6"/>
        <v>6</v>
      </c>
      <c r="P483">
        <f t="shared" si="37"/>
        <v>87.14</v>
      </c>
      <c r="Q483" s="12" t="s">
        <v>8308</v>
      </c>
      <c r="R483" t="s">
        <v>8314</v>
      </c>
      <c r="S483" s="15">
        <f t="shared" si="38"/>
        <v>41162.672326388885</v>
      </c>
      <c r="T483" s="15">
        <f t="shared" si="39"/>
        <v>41192.672326388885</v>
      </c>
      <c r="U483">
        <f t="shared" si="35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25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6"/>
        <v>0</v>
      </c>
      <c r="P484">
        <f t="shared" si="37"/>
        <v>10</v>
      </c>
      <c r="Q484" s="12" t="s">
        <v>8308</v>
      </c>
      <c r="R484" t="s">
        <v>8314</v>
      </c>
      <c r="S484" s="15">
        <f t="shared" si="38"/>
        <v>42447.896875000006</v>
      </c>
      <c r="T484" s="15">
        <f t="shared" si="39"/>
        <v>42474.606944444444</v>
      </c>
      <c r="U484">
        <f t="shared" si="35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25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6"/>
        <v>50</v>
      </c>
      <c r="P485">
        <f t="shared" si="37"/>
        <v>51.22</v>
      </c>
      <c r="Q485" s="12" t="s">
        <v>8308</v>
      </c>
      <c r="R485" t="s">
        <v>8314</v>
      </c>
      <c r="S485" s="15">
        <f t="shared" si="38"/>
        <v>41243.197592592594</v>
      </c>
      <c r="T485" s="15">
        <f t="shared" si="39"/>
        <v>41303.197592592594</v>
      </c>
      <c r="U485">
        <f t="shared" si="35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25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6"/>
        <v>0</v>
      </c>
      <c r="P486">
        <f t="shared" si="37"/>
        <v>13.55</v>
      </c>
      <c r="Q486" s="12" t="s">
        <v>8308</v>
      </c>
      <c r="R486" t="s">
        <v>8314</v>
      </c>
      <c r="S486" s="15">
        <f t="shared" si="38"/>
        <v>42272.93949074074</v>
      </c>
      <c r="T486" s="15">
        <f t="shared" si="39"/>
        <v>42313.981157407412</v>
      </c>
      <c r="U486">
        <f t="shared" si="35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25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6"/>
        <v>22</v>
      </c>
      <c r="P487">
        <f t="shared" si="37"/>
        <v>66.52</v>
      </c>
      <c r="Q487" s="12" t="s">
        <v>8308</v>
      </c>
      <c r="R487" t="s">
        <v>8314</v>
      </c>
      <c r="S487" s="15">
        <f t="shared" si="38"/>
        <v>41381.50577546296</v>
      </c>
      <c r="T487" s="15">
        <f t="shared" si="39"/>
        <v>41411.50577546296</v>
      </c>
      <c r="U487">
        <f t="shared" si="35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25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6"/>
        <v>0</v>
      </c>
      <c r="P488">
        <f t="shared" si="37"/>
        <v>50</v>
      </c>
      <c r="Q488" s="12" t="s">
        <v>8308</v>
      </c>
      <c r="R488" t="s">
        <v>8314</v>
      </c>
      <c r="S488" s="15">
        <f t="shared" si="38"/>
        <v>41761.94258101852</v>
      </c>
      <c r="T488" s="15">
        <f t="shared" si="39"/>
        <v>41791.94258101852</v>
      </c>
      <c r="U488">
        <f t="shared" si="35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25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6"/>
        <v>0</v>
      </c>
      <c r="P489">
        <f t="shared" si="37"/>
        <v>0</v>
      </c>
      <c r="Q489" s="12" t="s">
        <v>8308</v>
      </c>
      <c r="R489" t="s">
        <v>8314</v>
      </c>
      <c r="S489" s="15">
        <f t="shared" si="38"/>
        <v>42669.594837962963</v>
      </c>
      <c r="T489" s="15">
        <f t="shared" si="39"/>
        <v>42729.636504629627</v>
      </c>
      <c r="U489">
        <f t="shared" si="35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25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6"/>
        <v>0</v>
      </c>
      <c r="P490">
        <f t="shared" si="37"/>
        <v>0</v>
      </c>
      <c r="Q490" s="12" t="s">
        <v>8308</v>
      </c>
      <c r="R490" t="s">
        <v>8314</v>
      </c>
      <c r="S490" s="15">
        <f t="shared" si="38"/>
        <v>42714.054398148146</v>
      </c>
      <c r="T490" s="15">
        <f t="shared" si="39"/>
        <v>42744.054398148146</v>
      </c>
      <c r="U490">
        <f t="shared" si="35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25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6"/>
        <v>0</v>
      </c>
      <c r="P491">
        <f t="shared" si="37"/>
        <v>71.67</v>
      </c>
      <c r="Q491" s="12" t="s">
        <v>8308</v>
      </c>
      <c r="R491" t="s">
        <v>8314</v>
      </c>
      <c r="S491" s="15">
        <f t="shared" si="38"/>
        <v>40882.481666666667</v>
      </c>
      <c r="T491" s="15">
        <f t="shared" si="39"/>
        <v>40913.481249999997</v>
      </c>
      <c r="U491">
        <f t="shared" si="35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25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6"/>
        <v>0</v>
      </c>
      <c r="P492">
        <f t="shared" si="37"/>
        <v>0</v>
      </c>
      <c r="Q492" s="12" t="s">
        <v>8308</v>
      </c>
      <c r="R492" t="s">
        <v>8314</v>
      </c>
      <c r="S492" s="15">
        <f t="shared" si="38"/>
        <v>41113.968576388892</v>
      </c>
      <c r="T492" s="15">
        <f t="shared" si="39"/>
        <v>41143.968576388892</v>
      </c>
      <c r="U492">
        <f t="shared" si="35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25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6"/>
        <v>0</v>
      </c>
      <c r="P493">
        <f t="shared" si="37"/>
        <v>0</v>
      </c>
      <c r="Q493" s="12" t="s">
        <v>8308</v>
      </c>
      <c r="R493" t="s">
        <v>8314</v>
      </c>
      <c r="S493" s="15">
        <f t="shared" si="38"/>
        <v>42366.982627314821</v>
      </c>
      <c r="T493" s="15">
        <f t="shared" si="39"/>
        <v>42396.982627314821</v>
      </c>
      <c r="U493">
        <f t="shared" si="35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25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6"/>
        <v>0</v>
      </c>
      <c r="P494">
        <f t="shared" si="37"/>
        <v>0</v>
      </c>
      <c r="Q494" s="12" t="s">
        <v>8308</v>
      </c>
      <c r="R494" t="s">
        <v>8314</v>
      </c>
      <c r="S494" s="15">
        <f t="shared" si="38"/>
        <v>42596.03506944445</v>
      </c>
      <c r="T494" s="15">
        <f t="shared" si="39"/>
        <v>42656.03506944445</v>
      </c>
      <c r="U494">
        <f t="shared" si="35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25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6"/>
        <v>0</v>
      </c>
      <c r="P495">
        <f t="shared" si="37"/>
        <v>0</v>
      </c>
      <c r="Q495" s="12" t="s">
        <v>8308</v>
      </c>
      <c r="R495" t="s">
        <v>8314</v>
      </c>
      <c r="S495" s="15">
        <f t="shared" si="38"/>
        <v>42114.726134259254</v>
      </c>
      <c r="T495" s="15">
        <f t="shared" si="39"/>
        <v>42144.726134259254</v>
      </c>
      <c r="U495">
        <f t="shared" si="35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25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6"/>
        <v>0</v>
      </c>
      <c r="P496">
        <f t="shared" si="37"/>
        <v>10.33</v>
      </c>
      <c r="Q496" s="12" t="s">
        <v>8308</v>
      </c>
      <c r="R496" t="s">
        <v>8314</v>
      </c>
      <c r="S496" s="15">
        <f t="shared" si="38"/>
        <v>41799.830613425926</v>
      </c>
      <c r="T496" s="15">
        <f t="shared" si="39"/>
        <v>41823.125</v>
      </c>
      <c r="U496">
        <f t="shared" si="35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25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6"/>
        <v>0</v>
      </c>
      <c r="P497">
        <f t="shared" si="37"/>
        <v>0</v>
      </c>
      <c r="Q497" s="12" t="s">
        <v>8308</v>
      </c>
      <c r="R497" t="s">
        <v>8314</v>
      </c>
      <c r="S497" s="15">
        <f t="shared" si="38"/>
        <v>42171.827604166669</v>
      </c>
      <c r="T497" s="15">
        <f t="shared" si="39"/>
        <v>42201.827604166669</v>
      </c>
      <c r="U497">
        <f t="shared" si="35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25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6"/>
        <v>0</v>
      </c>
      <c r="P498">
        <f t="shared" si="37"/>
        <v>1</v>
      </c>
      <c r="Q498" s="12" t="s">
        <v>8308</v>
      </c>
      <c r="R498" t="s">
        <v>8314</v>
      </c>
      <c r="S498" s="15">
        <f t="shared" si="38"/>
        <v>41620.93141203704</v>
      </c>
      <c r="T498" s="15">
        <f t="shared" si="39"/>
        <v>41680.93141203704</v>
      </c>
      <c r="U498">
        <f t="shared" si="35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25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6"/>
        <v>1</v>
      </c>
      <c r="P499">
        <f t="shared" si="37"/>
        <v>10</v>
      </c>
      <c r="Q499" s="12" t="s">
        <v>8308</v>
      </c>
      <c r="R499" t="s">
        <v>8314</v>
      </c>
      <c r="S499" s="15">
        <f t="shared" si="38"/>
        <v>41945.037789351853</v>
      </c>
      <c r="T499" s="15">
        <f t="shared" si="39"/>
        <v>41998.208333333328</v>
      </c>
      <c r="U499">
        <f t="shared" si="35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25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6"/>
        <v>5</v>
      </c>
      <c r="P500">
        <f t="shared" si="37"/>
        <v>136.09</v>
      </c>
      <c r="Q500" s="12" t="s">
        <v>8308</v>
      </c>
      <c r="R500" t="s">
        <v>8314</v>
      </c>
      <c r="S500" s="15">
        <f t="shared" si="38"/>
        <v>40858.762141203704</v>
      </c>
      <c r="T500" s="15">
        <f t="shared" si="39"/>
        <v>40900.762141203704</v>
      </c>
      <c r="U500">
        <f t="shared" si="35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25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6"/>
        <v>10</v>
      </c>
      <c r="P501">
        <f t="shared" si="37"/>
        <v>73.459999999999994</v>
      </c>
      <c r="Q501" s="12" t="s">
        <v>8308</v>
      </c>
      <c r="R501" t="s">
        <v>8314</v>
      </c>
      <c r="S501" s="15">
        <f t="shared" si="38"/>
        <v>40043.895462962959</v>
      </c>
      <c r="T501" s="15">
        <f t="shared" si="39"/>
        <v>40098.874305555553</v>
      </c>
      <c r="U501">
        <f t="shared" si="35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25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6"/>
        <v>3</v>
      </c>
      <c r="P502">
        <f t="shared" si="37"/>
        <v>53.75</v>
      </c>
      <c r="Q502" s="12" t="s">
        <v>8308</v>
      </c>
      <c r="R502" t="s">
        <v>8314</v>
      </c>
      <c r="S502" s="15">
        <f t="shared" si="38"/>
        <v>40247.886006944449</v>
      </c>
      <c r="T502" s="15">
        <f t="shared" si="39"/>
        <v>40306.927777777775</v>
      </c>
      <c r="U502">
        <f t="shared" si="35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25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6"/>
        <v>0</v>
      </c>
      <c r="P503">
        <f t="shared" si="37"/>
        <v>0</v>
      </c>
      <c r="Q503" s="12" t="s">
        <v>8308</v>
      </c>
      <c r="R503" t="s">
        <v>8314</v>
      </c>
      <c r="S503" s="15">
        <f t="shared" si="38"/>
        <v>40703.234386574077</v>
      </c>
      <c r="T503" s="15">
        <f t="shared" si="39"/>
        <v>40733.234386574077</v>
      </c>
      <c r="U503">
        <f t="shared" si="35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25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6"/>
        <v>1</v>
      </c>
      <c r="P504">
        <f t="shared" si="37"/>
        <v>57.5</v>
      </c>
      <c r="Q504" s="12" t="s">
        <v>8308</v>
      </c>
      <c r="R504" t="s">
        <v>8314</v>
      </c>
      <c r="S504" s="15">
        <f t="shared" si="38"/>
        <v>40956.553530092591</v>
      </c>
      <c r="T504" s="15">
        <f t="shared" si="39"/>
        <v>40986.511863425927</v>
      </c>
      <c r="U504">
        <f t="shared" si="35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25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6"/>
        <v>2</v>
      </c>
      <c r="P505">
        <f t="shared" si="37"/>
        <v>12.67</v>
      </c>
      <c r="Q505" s="12" t="s">
        <v>8308</v>
      </c>
      <c r="R505" t="s">
        <v>8314</v>
      </c>
      <c r="S505" s="15">
        <f t="shared" si="38"/>
        <v>41991.526655092588</v>
      </c>
      <c r="T505" s="15">
        <f t="shared" si="39"/>
        <v>42021.526655092588</v>
      </c>
      <c r="U505">
        <f t="shared" si="35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25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6"/>
        <v>1</v>
      </c>
      <c r="P506">
        <f t="shared" si="37"/>
        <v>67</v>
      </c>
      <c r="Q506" s="12" t="s">
        <v>8308</v>
      </c>
      <c r="R506" t="s">
        <v>8314</v>
      </c>
      <c r="S506" s="15">
        <f t="shared" si="38"/>
        <v>40949.98364583333</v>
      </c>
      <c r="T506" s="15">
        <f t="shared" si="39"/>
        <v>41009.941979166666</v>
      </c>
      <c r="U506">
        <f t="shared" si="35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25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6"/>
        <v>0</v>
      </c>
      <c r="P507">
        <f t="shared" si="37"/>
        <v>3.71</v>
      </c>
      <c r="Q507" s="12" t="s">
        <v>8308</v>
      </c>
      <c r="R507" t="s">
        <v>8314</v>
      </c>
      <c r="S507" s="15">
        <f t="shared" si="38"/>
        <v>42318.098217592589</v>
      </c>
      <c r="T507" s="15">
        <f t="shared" si="39"/>
        <v>42363.098217592589</v>
      </c>
      <c r="U507">
        <f t="shared" si="35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25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6"/>
        <v>0</v>
      </c>
      <c r="P508">
        <f t="shared" si="37"/>
        <v>250</v>
      </c>
      <c r="Q508" s="12" t="s">
        <v>8308</v>
      </c>
      <c r="R508" t="s">
        <v>8314</v>
      </c>
      <c r="S508" s="15">
        <f t="shared" si="38"/>
        <v>41466.552314814813</v>
      </c>
      <c r="T508" s="15">
        <f t="shared" si="39"/>
        <v>41496.552314814813</v>
      </c>
      <c r="U508">
        <f t="shared" si="35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25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6"/>
        <v>3</v>
      </c>
      <c r="P509">
        <f t="shared" si="37"/>
        <v>64</v>
      </c>
      <c r="Q509" s="12" t="s">
        <v>8308</v>
      </c>
      <c r="R509" t="s">
        <v>8314</v>
      </c>
      <c r="S509" s="15">
        <f t="shared" si="38"/>
        <v>41156.958993055552</v>
      </c>
      <c r="T509" s="15">
        <f t="shared" si="39"/>
        <v>41201.958993055552</v>
      </c>
      <c r="U509">
        <f t="shared" si="35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25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6"/>
        <v>1</v>
      </c>
      <c r="P510">
        <f t="shared" si="37"/>
        <v>133.33000000000001</v>
      </c>
      <c r="Q510" s="12" t="s">
        <v>8308</v>
      </c>
      <c r="R510" t="s">
        <v>8314</v>
      </c>
      <c r="S510" s="15">
        <f t="shared" si="38"/>
        <v>40995.024317129632</v>
      </c>
      <c r="T510" s="15">
        <f t="shared" si="39"/>
        <v>41054.593055555553</v>
      </c>
      <c r="U510">
        <f t="shared" si="35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25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6"/>
        <v>0</v>
      </c>
      <c r="P511">
        <f t="shared" si="37"/>
        <v>10</v>
      </c>
      <c r="Q511" s="12" t="s">
        <v>8308</v>
      </c>
      <c r="R511" t="s">
        <v>8314</v>
      </c>
      <c r="S511" s="15">
        <f t="shared" si="38"/>
        <v>42153.631597222222</v>
      </c>
      <c r="T511" s="15">
        <f t="shared" si="39"/>
        <v>42183.631597222222</v>
      </c>
      <c r="U511">
        <f t="shared" si="35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25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6"/>
        <v>0</v>
      </c>
      <c r="P512">
        <f t="shared" si="37"/>
        <v>0</v>
      </c>
      <c r="Q512" s="12" t="s">
        <v>8308</v>
      </c>
      <c r="R512" t="s">
        <v>8314</v>
      </c>
      <c r="S512" s="15">
        <f t="shared" si="38"/>
        <v>42400.176377314812</v>
      </c>
      <c r="T512" s="15">
        <f t="shared" si="39"/>
        <v>42430.176377314812</v>
      </c>
      <c r="U512">
        <f t="shared" si="35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25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6"/>
        <v>3</v>
      </c>
      <c r="P513">
        <f t="shared" si="37"/>
        <v>30</v>
      </c>
      <c r="Q513" s="12" t="s">
        <v>8308</v>
      </c>
      <c r="R513" t="s">
        <v>8314</v>
      </c>
      <c r="S513" s="15">
        <f t="shared" si="38"/>
        <v>41340.303032407406</v>
      </c>
      <c r="T513" s="15">
        <f t="shared" si="39"/>
        <v>41370.261365740742</v>
      </c>
      <c r="U513">
        <f t="shared" si="35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25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6"/>
        <v>0</v>
      </c>
      <c r="P514">
        <f t="shared" si="37"/>
        <v>5.5</v>
      </c>
      <c r="Q514" s="12" t="s">
        <v>8308</v>
      </c>
      <c r="R514" t="s">
        <v>8314</v>
      </c>
      <c r="S514" s="15">
        <f t="shared" si="38"/>
        <v>42649.742210648154</v>
      </c>
      <c r="T514" s="15">
        <f t="shared" si="39"/>
        <v>42694.783877314811</v>
      </c>
      <c r="U514">
        <f t="shared" ref="U514:U577" si="40">YEAR(S514)</f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25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1">ROUND(E515/D515*100, 0)</f>
        <v>14</v>
      </c>
      <c r="P515">
        <f t="shared" ref="P515:P578" si="42">IFERROR(ROUND(E515/L515,2),0)</f>
        <v>102.38</v>
      </c>
      <c r="Q515" s="12" t="s">
        <v>8308</v>
      </c>
      <c r="R515" t="s">
        <v>8314</v>
      </c>
      <c r="S515" s="15">
        <f t="shared" ref="S515:S578" si="43">(((J515/60)/60)/24)+DATE(1970,1,1)</f>
        <v>42552.653993055559</v>
      </c>
      <c r="T515" s="15">
        <f t="shared" ref="T515:T578" si="44">(((I515/60)/60)/24)+DATE(1970,1,1)</f>
        <v>42597.291666666672</v>
      </c>
      <c r="U515">
        <f t="shared" si="40"/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25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1"/>
        <v>3</v>
      </c>
      <c r="P516">
        <f t="shared" si="42"/>
        <v>16.670000000000002</v>
      </c>
      <c r="Q516" s="12" t="s">
        <v>8308</v>
      </c>
      <c r="R516" t="s">
        <v>8314</v>
      </c>
      <c r="S516" s="15">
        <f t="shared" si="43"/>
        <v>41830.613969907405</v>
      </c>
      <c r="T516" s="15">
        <f t="shared" si="44"/>
        <v>41860.613969907405</v>
      </c>
      <c r="U516">
        <f t="shared" si="40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25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1"/>
        <v>25</v>
      </c>
      <c r="P517">
        <f t="shared" si="42"/>
        <v>725.03</v>
      </c>
      <c r="Q517" s="12" t="s">
        <v>8308</v>
      </c>
      <c r="R517" t="s">
        <v>8314</v>
      </c>
      <c r="S517" s="15">
        <f t="shared" si="43"/>
        <v>42327.490752314814</v>
      </c>
      <c r="T517" s="15">
        <f t="shared" si="44"/>
        <v>42367.490752314814</v>
      </c>
      <c r="U517">
        <f t="shared" si="40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25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1"/>
        <v>0</v>
      </c>
      <c r="P518">
        <f t="shared" si="42"/>
        <v>0</v>
      </c>
      <c r="Q518" s="12" t="s">
        <v>8308</v>
      </c>
      <c r="R518" t="s">
        <v>8314</v>
      </c>
      <c r="S518" s="15">
        <f t="shared" si="43"/>
        <v>42091.778703703705</v>
      </c>
      <c r="T518" s="15">
        <f t="shared" si="44"/>
        <v>42151.778703703705</v>
      </c>
      <c r="U518">
        <f t="shared" si="40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25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1"/>
        <v>1</v>
      </c>
      <c r="P519">
        <f t="shared" si="42"/>
        <v>68.33</v>
      </c>
      <c r="Q519" s="12" t="s">
        <v>8308</v>
      </c>
      <c r="R519" t="s">
        <v>8314</v>
      </c>
      <c r="S519" s="15">
        <f t="shared" si="43"/>
        <v>42738.615289351852</v>
      </c>
      <c r="T519" s="15">
        <f t="shared" si="44"/>
        <v>42768.615289351852</v>
      </c>
      <c r="U519">
        <f t="shared" si="40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25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1"/>
        <v>0</v>
      </c>
      <c r="P520">
        <f t="shared" si="42"/>
        <v>0</v>
      </c>
      <c r="Q520" s="12" t="s">
        <v>8308</v>
      </c>
      <c r="R520" t="s">
        <v>8314</v>
      </c>
      <c r="S520" s="15">
        <f t="shared" si="43"/>
        <v>42223.616018518514</v>
      </c>
      <c r="T520" s="15">
        <f t="shared" si="44"/>
        <v>42253.615277777775</v>
      </c>
      <c r="U520">
        <f t="shared" si="40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25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1"/>
        <v>23</v>
      </c>
      <c r="P521">
        <f t="shared" si="42"/>
        <v>39.229999999999997</v>
      </c>
      <c r="Q521" s="12" t="s">
        <v>8308</v>
      </c>
      <c r="R521" t="s">
        <v>8314</v>
      </c>
      <c r="S521" s="15">
        <f t="shared" si="43"/>
        <v>41218.391446759262</v>
      </c>
      <c r="T521" s="15">
        <f t="shared" si="44"/>
        <v>41248.391446759262</v>
      </c>
      <c r="U521">
        <f t="shared" si="40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25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1"/>
        <v>102</v>
      </c>
      <c r="P522">
        <f t="shared" si="42"/>
        <v>150.15</v>
      </c>
      <c r="Q522" s="12" t="s">
        <v>8315</v>
      </c>
      <c r="R522" t="s">
        <v>8316</v>
      </c>
      <c r="S522" s="15">
        <f t="shared" si="43"/>
        <v>42318.702094907407</v>
      </c>
      <c r="T522" s="15">
        <f t="shared" si="44"/>
        <v>42348.702094907407</v>
      </c>
      <c r="U522">
        <f t="shared" si="40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25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1"/>
        <v>105</v>
      </c>
      <c r="P523">
        <f t="shared" si="42"/>
        <v>93.43</v>
      </c>
      <c r="Q523" s="12" t="s">
        <v>8315</v>
      </c>
      <c r="R523" t="s">
        <v>8316</v>
      </c>
      <c r="S523" s="15">
        <f t="shared" si="43"/>
        <v>42646.092812499999</v>
      </c>
      <c r="T523" s="15">
        <f t="shared" si="44"/>
        <v>42675.207638888889</v>
      </c>
      <c r="U523">
        <f t="shared" si="40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25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1"/>
        <v>115</v>
      </c>
      <c r="P524">
        <f t="shared" si="42"/>
        <v>110.97</v>
      </c>
      <c r="Q524" s="12" t="s">
        <v>8315</v>
      </c>
      <c r="R524" t="s">
        <v>8316</v>
      </c>
      <c r="S524" s="15">
        <f t="shared" si="43"/>
        <v>42430.040798611109</v>
      </c>
      <c r="T524" s="15">
        <f t="shared" si="44"/>
        <v>42449.999131944445</v>
      </c>
      <c r="U524">
        <f t="shared" si="40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25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1"/>
        <v>121</v>
      </c>
      <c r="P525">
        <f t="shared" si="42"/>
        <v>71.790000000000006</v>
      </c>
      <c r="Q525" s="12" t="s">
        <v>8315</v>
      </c>
      <c r="R525" t="s">
        <v>8316</v>
      </c>
      <c r="S525" s="15">
        <f t="shared" si="43"/>
        <v>42238.13282407407</v>
      </c>
      <c r="T525" s="15">
        <f t="shared" si="44"/>
        <v>42268.13282407407</v>
      </c>
      <c r="U525">
        <f t="shared" si="40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25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1"/>
        <v>109</v>
      </c>
      <c r="P526">
        <f t="shared" si="42"/>
        <v>29.26</v>
      </c>
      <c r="Q526" s="12" t="s">
        <v>8315</v>
      </c>
      <c r="R526" t="s">
        <v>8316</v>
      </c>
      <c r="S526" s="15">
        <f t="shared" si="43"/>
        <v>42492.717233796298</v>
      </c>
      <c r="T526" s="15">
        <f t="shared" si="44"/>
        <v>42522.717233796298</v>
      </c>
      <c r="U526">
        <f t="shared" si="40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25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1"/>
        <v>100</v>
      </c>
      <c r="P527">
        <f t="shared" si="42"/>
        <v>1000</v>
      </c>
      <c r="Q527" s="12" t="s">
        <v>8315</v>
      </c>
      <c r="R527" t="s">
        <v>8316</v>
      </c>
      <c r="S527" s="15">
        <f t="shared" si="43"/>
        <v>41850.400937500002</v>
      </c>
      <c r="T527" s="15">
        <f t="shared" si="44"/>
        <v>41895.400937500002</v>
      </c>
      <c r="U527">
        <f t="shared" si="40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25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1"/>
        <v>114</v>
      </c>
      <c r="P528">
        <f t="shared" si="42"/>
        <v>74.349999999999994</v>
      </c>
      <c r="Q528" s="12" t="s">
        <v>8315</v>
      </c>
      <c r="R528" t="s">
        <v>8316</v>
      </c>
      <c r="S528" s="15">
        <f t="shared" si="43"/>
        <v>42192.591944444444</v>
      </c>
      <c r="T528" s="15">
        <f t="shared" si="44"/>
        <v>42223.708333333328</v>
      </c>
      <c r="U528">
        <f t="shared" si="40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25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1"/>
        <v>101</v>
      </c>
      <c r="P529">
        <f t="shared" si="42"/>
        <v>63.83</v>
      </c>
      <c r="Q529" s="12" t="s">
        <v>8315</v>
      </c>
      <c r="R529" t="s">
        <v>8316</v>
      </c>
      <c r="S529" s="15">
        <f t="shared" si="43"/>
        <v>42753.205625000002</v>
      </c>
      <c r="T529" s="15">
        <f t="shared" si="44"/>
        <v>42783.670138888891</v>
      </c>
      <c r="U529">
        <f t="shared" si="40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25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1"/>
        <v>116</v>
      </c>
      <c r="P530">
        <f t="shared" si="42"/>
        <v>44.33</v>
      </c>
      <c r="Q530" s="12" t="s">
        <v>8315</v>
      </c>
      <c r="R530" t="s">
        <v>8316</v>
      </c>
      <c r="S530" s="15">
        <f t="shared" si="43"/>
        <v>42155.920219907406</v>
      </c>
      <c r="T530" s="15">
        <f t="shared" si="44"/>
        <v>42176.888888888891</v>
      </c>
      <c r="U530">
        <f t="shared" si="40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25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1"/>
        <v>130</v>
      </c>
      <c r="P531">
        <f t="shared" si="42"/>
        <v>86.94</v>
      </c>
      <c r="Q531" s="12" t="s">
        <v>8315</v>
      </c>
      <c r="R531" t="s">
        <v>8316</v>
      </c>
      <c r="S531" s="15">
        <f t="shared" si="43"/>
        <v>42725.031180555554</v>
      </c>
      <c r="T531" s="15">
        <f t="shared" si="44"/>
        <v>42746.208333333328</v>
      </c>
      <c r="U531">
        <f t="shared" si="40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25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1"/>
        <v>108</v>
      </c>
      <c r="P532">
        <f t="shared" si="42"/>
        <v>126.55</v>
      </c>
      <c r="Q532" s="12" t="s">
        <v>8315</v>
      </c>
      <c r="R532" t="s">
        <v>8316</v>
      </c>
      <c r="S532" s="15">
        <f t="shared" si="43"/>
        <v>42157.591064814813</v>
      </c>
      <c r="T532" s="15">
        <f t="shared" si="44"/>
        <v>42179.083333333328</v>
      </c>
      <c r="U532">
        <f t="shared" si="40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25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1"/>
        <v>100</v>
      </c>
      <c r="P533">
        <f t="shared" si="42"/>
        <v>129.03</v>
      </c>
      <c r="Q533" s="12" t="s">
        <v>8315</v>
      </c>
      <c r="R533" t="s">
        <v>8316</v>
      </c>
      <c r="S533" s="15">
        <f t="shared" si="43"/>
        <v>42676.065150462964</v>
      </c>
      <c r="T533" s="15">
        <f t="shared" si="44"/>
        <v>42721.290972222225</v>
      </c>
      <c r="U533">
        <f t="shared" si="40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25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1"/>
        <v>123</v>
      </c>
      <c r="P534">
        <f t="shared" si="42"/>
        <v>71.239999999999995</v>
      </c>
      <c r="Q534" s="12" t="s">
        <v>8315</v>
      </c>
      <c r="R534" t="s">
        <v>8316</v>
      </c>
      <c r="S534" s="15">
        <f t="shared" si="43"/>
        <v>42473.007037037038</v>
      </c>
      <c r="T534" s="15">
        <f t="shared" si="44"/>
        <v>42503.007037037038</v>
      </c>
      <c r="U534">
        <f t="shared" si="40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25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1"/>
        <v>100</v>
      </c>
      <c r="P535">
        <f t="shared" si="42"/>
        <v>117.88</v>
      </c>
      <c r="Q535" s="12" t="s">
        <v>8315</v>
      </c>
      <c r="R535" t="s">
        <v>8316</v>
      </c>
      <c r="S535" s="15">
        <f t="shared" si="43"/>
        <v>42482.43478009259</v>
      </c>
      <c r="T535" s="15">
        <f t="shared" si="44"/>
        <v>42506.43478009259</v>
      </c>
      <c r="U535">
        <f t="shared" si="40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25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1"/>
        <v>105</v>
      </c>
      <c r="P536">
        <f t="shared" si="42"/>
        <v>327.08</v>
      </c>
      <c r="Q536" s="12" t="s">
        <v>8315</v>
      </c>
      <c r="R536" t="s">
        <v>8316</v>
      </c>
      <c r="S536" s="15">
        <f t="shared" si="43"/>
        <v>42270.810995370368</v>
      </c>
      <c r="T536" s="15">
        <f t="shared" si="44"/>
        <v>42309.958333333328</v>
      </c>
      <c r="U536">
        <f t="shared" si="40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25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1"/>
        <v>103</v>
      </c>
      <c r="P537">
        <f t="shared" si="42"/>
        <v>34.75</v>
      </c>
      <c r="Q537" s="12" t="s">
        <v>8315</v>
      </c>
      <c r="R537" t="s">
        <v>8316</v>
      </c>
      <c r="S537" s="15">
        <f t="shared" si="43"/>
        <v>42711.545196759253</v>
      </c>
      <c r="T537" s="15">
        <f t="shared" si="44"/>
        <v>42741.545196759253</v>
      </c>
      <c r="U537">
        <f t="shared" si="40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25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1"/>
        <v>118</v>
      </c>
      <c r="P538">
        <f t="shared" si="42"/>
        <v>100.06</v>
      </c>
      <c r="Q538" s="12" t="s">
        <v>8315</v>
      </c>
      <c r="R538" t="s">
        <v>8316</v>
      </c>
      <c r="S538" s="15">
        <f t="shared" si="43"/>
        <v>42179.344988425932</v>
      </c>
      <c r="T538" s="15">
        <f t="shared" si="44"/>
        <v>42219.75</v>
      </c>
      <c r="U538">
        <f t="shared" si="40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25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1"/>
        <v>121</v>
      </c>
      <c r="P539">
        <f t="shared" si="42"/>
        <v>40.85</v>
      </c>
      <c r="Q539" s="12" t="s">
        <v>8315</v>
      </c>
      <c r="R539" t="s">
        <v>8316</v>
      </c>
      <c r="S539" s="15">
        <f t="shared" si="43"/>
        <v>42282.768414351856</v>
      </c>
      <c r="T539" s="15">
        <f t="shared" si="44"/>
        <v>42312.810081018513</v>
      </c>
      <c r="U539">
        <f t="shared" si="40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25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1"/>
        <v>302</v>
      </c>
      <c r="P540">
        <f t="shared" si="42"/>
        <v>252.02</v>
      </c>
      <c r="Q540" s="12" t="s">
        <v>8315</v>
      </c>
      <c r="R540" t="s">
        <v>8316</v>
      </c>
      <c r="S540" s="15">
        <f t="shared" si="43"/>
        <v>42473.794710648144</v>
      </c>
      <c r="T540" s="15">
        <f t="shared" si="44"/>
        <v>42503.794710648144</v>
      </c>
      <c r="U540">
        <f t="shared" si="40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25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1"/>
        <v>101</v>
      </c>
      <c r="P541">
        <f t="shared" si="42"/>
        <v>25.16</v>
      </c>
      <c r="Q541" s="12" t="s">
        <v>8315</v>
      </c>
      <c r="R541" t="s">
        <v>8316</v>
      </c>
      <c r="S541" s="15">
        <f t="shared" si="43"/>
        <v>42535.049849537041</v>
      </c>
      <c r="T541" s="15">
        <f t="shared" si="44"/>
        <v>42556.049849537041</v>
      </c>
      <c r="U541">
        <f t="shared" si="40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25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1"/>
        <v>0</v>
      </c>
      <c r="P542">
        <f t="shared" si="42"/>
        <v>1</v>
      </c>
      <c r="Q542" s="12" t="s">
        <v>8317</v>
      </c>
      <c r="R542" t="s">
        <v>8318</v>
      </c>
      <c r="S542" s="15">
        <f t="shared" si="43"/>
        <v>42009.817199074074</v>
      </c>
      <c r="T542" s="15">
        <f t="shared" si="44"/>
        <v>42039.817199074074</v>
      </c>
      <c r="U542">
        <f t="shared" si="40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25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1"/>
        <v>1</v>
      </c>
      <c r="P543">
        <f t="shared" si="42"/>
        <v>25</v>
      </c>
      <c r="Q543" s="12" t="s">
        <v>8317</v>
      </c>
      <c r="R543" t="s">
        <v>8318</v>
      </c>
      <c r="S543" s="15">
        <f t="shared" si="43"/>
        <v>42276.046689814815</v>
      </c>
      <c r="T543" s="15">
        <f t="shared" si="44"/>
        <v>42306.046689814815</v>
      </c>
      <c r="U543">
        <f t="shared" si="40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25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1"/>
        <v>0</v>
      </c>
      <c r="P544">
        <f t="shared" si="42"/>
        <v>1</v>
      </c>
      <c r="Q544" s="12" t="s">
        <v>8317</v>
      </c>
      <c r="R544" t="s">
        <v>8318</v>
      </c>
      <c r="S544" s="15">
        <f t="shared" si="43"/>
        <v>42433.737453703703</v>
      </c>
      <c r="T544" s="15">
        <f t="shared" si="44"/>
        <v>42493.695787037039</v>
      </c>
      <c r="U544">
        <f t="shared" si="40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25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1"/>
        <v>0</v>
      </c>
      <c r="P545">
        <f t="shared" si="42"/>
        <v>35</v>
      </c>
      <c r="Q545" s="12" t="s">
        <v>8317</v>
      </c>
      <c r="R545" t="s">
        <v>8318</v>
      </c>
      <c r="S545" s="15">
        <f t="shared" si="43"/>
        <v>41914.092152777775</v>
      </c>
      <c r="T545" s="15">
        <f t="shared" si="44"/>
        <v>41944.092152777775</v>
      </c>
      <c r="U545">
        <f t="shared" si="40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25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1"/>
        <v>1</v>
      </c>
      <c r="P546">
        <f t="shared" si="42"/>
        <v>3</v>
      </c>
      <c r="Q546" s="12" t="s">
        <v>8317</v>
      </c>
      <c r="R546" t="s">
        <v>8318</v>
      </c>
      <c r="S546" s="15">
        <f t="shared" si="43"/>
        <v>42525.656944444447</v>
      </c>
      <c r="T546" s="15">
        <f t="shared" si="44"/>
        <v>42555.656944444447</v>
      </c>
      <c r="U546">
        <f t="shared" si="40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25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1"/>
        <v>27</v>
      </c>
      <c r="P547">
        <f t="shared" si="42"/>
        <v>402.71</v>
      </c>
      <c r="Q547" s="12" t="s">
        <v>8317</v>
      </c>
      <c r="R547" t="s">
        <v>8318</v>
      </c>
      <c r="S547" s="15">
        <f t="shared" si="43"/>
        <v>42283.592465277776</v>
      </c>
      <c r="T547" s="15">
        <f t="shared" si="44"/>
        <v>42323.634131944447</v>
      </c>
      <c r="U547">
        <f t="shared" si="40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25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1"/>
        <v>0</v>
      </c>
      <c r="P548">
        <f t="shared" si="42"/>
        <v>26</v>
      </c>
      <c r="Q548" s="12" t="s">
        <v>8317</v>
      </c>
      <c r="R548" t="s">
        <v>8318</v>
      </c>
      <c r="S548" s="15">
        <f t="shared" si="43"/>
        <v>42249.667997685188</v>
      </c>
      <c r="T548" s="15">
        <f t="shared" si="44"/>
        <v>42294.667997685188</v>
      </c>
      <c r="U548">
        <f t="shared" si="40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25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1"/>
        <v>0</v>
      </c>
      <c r="P549">
        <f t="shared" si="42"/>
        <v>0</v>
      </c>
      <c r="Q549" s="12" t="s">
        <v>8317</v>
      </c>
      <c r="R549" t="s">
        <v>8318</v>
      </c>
      <c r="S549" s="15">
        <f t="shared" si="43"/>
        <v>42380.696342592593</v>
      </c>
      <c r="T549" s="15">
        <f t="shared" si="44"/>
        <v>42410.696342592593</v>
      </c>
      <c r="U549">
        <f t="shared" si="40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25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1"/>
        <v>0</v>
      </c>
      <c r="P550">
        <f t="shared" si="42"/>
        <v>9</v>
      </c>
      <c r="Q550" s="12" t="s">
        <v>8317</v>
      </c>
      <c r="R550" t="s">
        <v>8318</v>
      </c>
      <c r="S550" s="15">
        <f t="shared" si="43"/>
        <v>42276.903333333335</v>
      </c>
      <c r="T550" s="15">
        <f t="shared" si="44"/>
        <v>42306.903333333335</v>
      </c>
      <c r="U550">
        <f t="shared" si="40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25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1"/>
        <v>3</v>
      </c>
      <c r="P551">
        <f t="shared" si="42"/>
        <v>8.5</v>
      </c>
      <c r="Q551" s="12" t="s">
        <v>8317</v>
      </c>
      <c r="R551" t="s">
        <v>8318</v>
      </c>
      <c r="S551" s="15">
        <f t="shared" si="43"/>
        <v>42163.636828703704</v>
      </c>
      <c r="T551" s="15">
        <f t="shared" si="44"/>
        <v>42193.636828703704</v>
      </c>
      <c r="U551">
        <f t="shared" si="40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25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1"/>
        <v>1</v>
      </c>
      <c r="P552">
        <f t="shared" si="42"/>
        <v>8.75</v>
      </c>
      <c r="Q552" s="12" t="s">
        <v>8317</v>
      </c>
      <c r="R552" t="s">
        <v>8318</v>
      </c>
      <c r="S552" s="15">
        <f t="shared" si="43"/>
        <v>42753.678761574076</v>
      </c>
      <c r="T552" s="15">
        <f t="shared" si="44"/>
        <v>42766.208333333328</v>
      </c>
      <c r="U552">
        <f t="shared" si="40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25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1"/>
        <v>5</v>
      </c>
      <c r="P553">
        <f t="shared" si="42"/>
        <v>135.04</v>
      </c>
      <c r="Q553" s="12" t="s">
        <v>8317</v>
      </c>
      <c r="R553" t="s">
        <v>8318</v>
      </c>
      <c r="S553" s="15">
        <f t="shared" si="43"/>
        <v>42173.275740740741</v>
      </c>
      <c r="T553" s="15">
        <f t="shared" si="44"/>
        <v>42217.745138888888</v>
      </c>
      <c r="U553">
        <f t="shared" si="40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25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1"/>
        <v>0</v>
      </c>
      <c r="P554">
        <f t="shared" si="42"/>
        <v>0</v>
      </c>
      <c r="Q554" s="12" t="s">
        <v>8317</v>
      </c>
      <c r="R554" t="s">
        <v>8318</v>
      </c>
      <c r="S554" s="15">
        <f t="shared" si="43"/>
        <v>42318.616851851853</v>
      </c>
      <c r="T554" s="15">
        <f t="shared" si="44"/>
        <v>42378.616851851853</v>
      </c>
      <c r="U554">
        <f t="shared" si="40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25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1"/>
        <v>0</v>
      </c>
      <c r="P555">
        <f t="shared" si="42"/>
        <v>20.5</v>
      </c>
      <c r="Q555" s="12" t="s">
        <v>8317</v>
      </c>
      <c r="R555" t="s">
        <v>8318</v>
      </c>
      <c r="S555" s="15">
        <f t="shared" si="43"/>
        <v>41927.71980324074</v>
      </c>
      <c r="T555" s="15">
        <f t="shared" si="44"/>
        <v>41957.761469907404</v>
      </c>
      <c r="U555">
        <f t="shared" si="40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25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1"/>
        <v>37</v>
      </c>
      <c r="P556">
        <f t="shared" si="42"/>
        <v>64.36</v>
      </c>
      <c r="Q556" s="12" t="s">
        <v>8317</v>
      </c>
      <c r="R556" t="s">
        <v>8318</v>
      </c>
      <c r="S556" s="15">
        <f t="shared" si="43"/>
        <v>41901.684861111113</v>
      </c>
      <c r="T556" s="15">
        <f t="shared" si="44"/>
        <v>41931.684861111113</v>
      </c>
      <c r="U556">
        <f t="shared" si="40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25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1"/>
        <v>0</v>
      </c>
      <c r="P557">
        <f t="shared" si="42"/>
        <v>0</v>
      </c>
      <c r="Q557" s="12" t="s">
        <v>8317</v>
      </c>
      <c r="R557" t="s">
        <v>8318</v>
      </c>
      <c r="S557" s="15">
        <f t="shared" si="43"/>
        <v>42503.353506944448</v>
      </c>
      <c r="T557" s="15">
        <f t="shared" si="44"/>
        <v>42533.353506944448</v>
      </c>
      <c r="U557">
        <f t="shared" si="40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25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1"/>
        <v>3</v>
      </c>
      <c r="P558">
        <f t="shared" si="42"/>
        <v>200</v>
      </c>
      <c r="Q558" s="12" t="s">
        <v>8317</v>
      </c>
      <c r="R558" t="s">
        <v>8318</v>
      </c>
      <c r="S558" s="15">
        <f t="shared" si="43"/>
        <v>42345.860150462962</v>
      </c>
      <c r="T558" s="15">
        <f t="shared" si="44"/>
        <v>42375.860150462962</v>
      </c>
      <c r="U558">
        <f t="shared" si="40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25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1"/>
        <v>1</v>
      </c>
      <c r="P559">
        <f t="shared" si="42"/>
        <v>68.3</v>
      </c>
      <c r="Q559" s="12" t="s">
        <v>8317</v>
      </c>
      <c r="R559" t="s">
        <v>8318</v>
      </c>
      <c r="S559" s="15">
        <f t="shared" si="43"/>
        <v>42676.942164351851</v>
      </c>
      <c r="T559" s="15">
        <f t="shared" si="44"/>
        <v>42706.983831018515</v>
      </c>
      <c r="U559">
        <f t="shared" si="40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25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1"/>
        <v>0</v>
      </c>
      <c r="P560">
        <f t="shared" si="42"/>
        <v>0</v>
      </c>
      <c r="Q560" s="12" t="s">
        <v>8317</v>
      </c>
      <c r="R560" t="s">
        <v>8318</v>
      </c>
      <c r="S560" s="15">
        <f t="shared" si="43"/>
        <v>42057.883159722223</v>
      </c>
      <c r="T560" s="15">
        <f t="shared" si="44"/>
        <v>42087.841493055559</v>
      </c>
      <c r="U560">
        <f t="shared" si="40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25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1"/>
        <v>0</v>
      </c>
      <c r="P561">
        <f t="shared" si="42"/>
        <v>50</v>
      </c>
      <c r="Q561" s="12" t="s">
        <v>8317</v>
      </c>
      <c r="R561" t="s">
        <v>8318</v>
      </c>
      <c r="S561" s="15">
        <f t="shared" si="43"/>
        <v>42321.283101851848</v>
      </c>
      <c r="T561" s="15">
        <f t="shared" si="44"/>
        <v>42351.283101851848</v>
      </c>
      <c r="U561">
        <f t="shared" si="40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25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1"/>
        <v>0</v>
      </c>
      <c r="P562">
        <f t="shared" si="42"/>
        <v>4</v>
      </c>
      <c r="Q562" s="12" t="s">
        <v>8317</v>
      </c>
      <c r="R562" t="s">
        <v>8318</v>
      </c>
      <c r="S562" s="15">
        <f t="shared" si="43"/>
        <v>41960.771354166667</v>
      </c>
      <c r="T562" s="15">
        <f t="shared" si="44"/>
        <v>41990.771354166667</v>
      </c>
      <c r="U562">
        <f t="shared" si="40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25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1"/>
        <v>0</v>
      </c>
      <c r="P563">
        <f t="shared" si="42"/>
        <v>27.5</v>
      </c>
      <c r="Q563" s="12" t="s">
        <v>8317</v>
      </c>
      <c r="R563" t="s">
        <v>8318</v>
      </c>
      <c r="S563" s="15">
        <f t="shared" si="43"/>
        <v>42268.658715277779</v>
      </c>
      <c r="T563" s="15">
        <f t="shared" si="44"/>
        <v>42303.658715277779</v>
      </c>
      <c r="U563">
        <f t="shared" si="40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25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1"/>
        <v>0</v>
      </c>
      <c r="P564">
        <f t="shared" si="42"/>
        <v>0</v>
      </c>
      <c r="Q564" s="12" t="s">
        <v>8317</v>
      </c>
      <c r="R564" t="s">
        <v>8318</v>
      </c>
      <c r="S564" s="15">
        <f t="shared" si="43"/>
        <v>42692.389062500006</v>
      </c>
      <c r="T564" s="15">
        <f t="shared" si="44"/>
        <v>42722.389062500006</v>
      </c>
      <c r="U564">
        <f t="shared" si="40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25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1"/>
        <v>0</v>
      </c>
      <c r="P565">
        <f t="shared" si="42"/>
        <v>34</v>
      </c>
      <c r="Q565" s="12" t="s">
        <v>8317</v>
      </c>
      <c r="R565" t="s">
        <v>8318</v>
      </c>
      <c r="S565" s="15">
        <f t="shared" si="43"/>
        <v>42022.069988425923</v>
      </c>
      <c r="T565" s="15">
        <f t="shared" si="44"/>
        <v>42052.069988425923</v>
      </c>
      <c r="U565">
        <f t="shared" si="40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25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1"/>
        <v>0</v>
      </c>
      <c r="P566">
        <f t="shared" si="42"/>
        <v>1</v>
      </c>
      <c r="Q566" s="12" t="s">
        <v>8317</v>
      </c>
      <c r="R566" t="s">
        <v>8318</v>
      </c>
      <c r="S566" s="15">
        <f t="shared" si="43"/>
        <v>42411.942997685182</v>
      </c>
      <c r="T566" s="15">
        <f t="shared" si="44"/>
        <v>42441.942997685182</v>
      </c>
      <c r="U566">
        <f t="shared" si="40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25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1"/>
        <v>0</v>
      </c>
      <c r="P567">
        <f t="shared" si="42"/>
        <v>0</v>
      </c>
      <c r="Q567" s="12" t="s">
        <v>8317</v>
      </c>
      <c r="R567" t="s">
        <v>8318</v>
      </c>
      <c r="S567" s="15">
        <f t="shared" si="43"/>
        <v>42165.785289351858</v>
      </c>
      <c r="T567" s="15">
        <f t="shared" si="44"/>
        <v>42195.785289351858</v>
      </c>
      <c r="U567">
        <f t="shared" si="40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25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1"/>
        <v>0</v>
      </c>
      <c r="P568">
        <f t="shared" si="42"/>
        <v>1</v>
      </c>
      <c r="Q568" s="12" t="s">
        <v>8317</v>
      </c>
      <c r="R568" t="s">
        <v>8318</v>
      </c>
      <c r="S568" s="15">
        <f t="shared" si="43"/>
        <v>42535.68440972222</v>
      </c>
      <c r="T568" s="15">
        <f t="shared" si="44"/>
        <v>42565.68440972222</v>
      </c>
      <c r="U568">
        <f t="shared" si="40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25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1"/>
        <v>0</v>
      </c>
      <c r="P569">
        <f t="shared" si="42"/>
        <v>0</v>
      </c>
      <c r="Q569" s="12" t="s">
        <v>8317</v>
      </c>
      <c r="R569" t="s">
        <v>8318</v>
      </c>
      <c r="S569" s="15">
        <f t="shared" si="43"/>
        <v>41975.842523148152</v>
      </c>
      <c r="T569" s="15">
        <f t="shared" si="44"/>
        <v>42005.842523148152</v>
      </c>
      <c r="U569">
        <f t="shared" si="40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25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1"/>
        <v>1</v>
      </c>
      <c r="P570">
        <f t="shared" si="42"/>
        <v>49</v>
      </c>
      <c r="Q570" s="12" t="s">
        <v>8317</v>
      </c>
      <c r="R570" t="s">
        <v>8318</v>
      </c>
      <c r="S570" s="15">
        <f t="shared" si="43"/>
        <v>42348.9215625</v>
      </c>
      <c r="T570" s="15">
        <f t="shared" si="44"/>
        <v>42385.458333333328</v>
      </c>
      <c r="U570">
        <f t="shared" si="40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25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1"/>
        <v>1</v>
      </c>
      <c r="P571">
        <f t="shared" si="42"/>
        <v>20</v>
      </c>
      <c r="Q571" s="12" t="s">
        <v>8317</v>
      </c>
      <c r="R571" t="s">
        <v>8318</v>
      </c>
      <c r="S571" s="15">
        <f t="shared" si="43"/>
        <v>42340.847361111111</v>
      </c>
      <c r="T571" s="15">
        <f t="shared" si="44"/>
        <v>42370.847361111111</v>
      </c>
      <c r="U571">
        <f t="shared" si="40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25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1"/>
        <v>0</v>
      </c>
      <c r="P572">
        <f t="shared" si="42"/>
        <v>142</v>
      </c>
      <c r="Q572" s="12" t="s">
        <v>8317</v>
      </c>
      <c r="R572" t="s">
        <v>8318</v>
      </c>
      <c r="S572" s="15">
        <f t="shared" si="43"/>
        <v>42388.798252314817</v>
      </c>
      <c r="T572" s="15">
        <f t="shared" si="44"/>
        <v>42418.798252314817</v>
      </c>
      <c r="U572">
        <f t="shared" si="40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25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1"/>
        <v>0</v>
      </c>
      <c r="P573">
        <f t="shared" si="42"/>
        <v>53</v>
      </c>
      <c r="Q573" s="12" t="s">
        <v>8317</v>
      </c>
      <c r="R573" t="s">
        <v>8318</v>
      </c>
      <c r="S573" s="15">
        <f t="shared" si="43"/>
        <v>42192.816238425927</v>
      </c>
      <c r="T573" s="15">
        <f t="shared" si="44"/>
        <v>42212.165972222225</v>
      </c>
      <c r="U573">
        <f t="shared" si="40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25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1"/>
        <v>0</v>
      </c>
      <c r="P574">
        <f t="shared" si="42"/>
        <v>0</v>
      </c>
      <c r="Q574" s="12" t="s">
        <v>8317</v>
      </c>
      <c r="R574" t="s">
        <v>8318</v>
      </c>
      <c r="S574" s="15">
        <f t="shared" si="43"/>
        <v>42282.71629629629</v>
      </c>
      <c r="T574" s="15">
        <f t="shared" si="44"/>
        <v>42312.757962962962</v>
      </c>
      <c r="U574">
        <f t="shared" si="40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25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1"/>
        <v>0</v>
      </c>
      <c r="P575">
        <f t="shared" si="42"/>
        <v>38.44</v>
      </c>
      <c r="Q575" s="12" t="s">
        <v>8317</v>
      </c>
      <c r="R575" t="s">
        <v>8318</v>
      </c>
      <c r="S575" s="15">
        <f t="shared" si="43"/>
        <v>41963.050127314811</v>
      </c>
      <c r="T575" s="15">
        <f t="shared" si="44"/>
        <v>42022.05</v>
      </c>
      <c r="U575">
        <f t="shared" si="40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25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1"/>
        <v>1</v>
      </c>
      <c r="P576">
        <f t="shared" si="42"/>
        <v>20</v>
      </c>
      <c r="Q576" s="12" t="s">
        <v>8317</v>
      </c>
      <c r="R576" t="s">
        <v>8318</v>
      </c>
      <c r="S576" s="15">
        <f t="shared" si="43"/>
        <v>42632.443368055552</v>
      </c>
      <c r="T576" s="15">
        <f t="shared" si="44"/>
        <v>42662.443368055552</v>
      </c>
      <c r="U576">
        <f t="shared" si="40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25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1"/>
        <v>0</v>
      </c>
      <c r="P577">
        <f t="shared" si="42"/>
        <v>64.75</v>
      </c>
      <c r="Q577" s="12" t="s">
        <v>8317</v>
      </c>
      <c r="R577" t="s">
        <v>8318</v>
      </c>
      <c r="S577" s="15">
        <f t="shared" si="43"/>
        <v>42138.692627314813</v>
      </c>
      <c r="T577" s="15">
        <f t="shared" si="44"/>
        <v>42168.692627314813</v>
      </c>
      <c r="U577">
        <f t="shared" si="40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25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1"/>
        <v>0</v>
      </c>
      <c r="P578">
        <f t="shared" si="42"/>
        <v>1</v>
      </c>
      <c r="Q578" s="12" t="s">
        <v>8317</v>
      </c>
      <c r="R578" t="s">
        <v>8318</v>
      </c>
      <c r="S578" s="15">
        <f t="shared" si="43"/>
        <v>42031.471666666665</v>
      </c>
      <c r="T578" s="15">
        <f t="shared" si="44"/>
        <v>42091.43</v>
      </c>
      <c r="U578">
        <f t="shared" ref="U578:U641" si="45">YEAR(S578)</f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25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6">ROUND(E579/D579*100, 0)</f>
        <v>0</v>
      </c>
      <c r="P579">
        <f t="shared" ref="P579:P642" si="47">IFERROR(ROUND(E579/L579,2),0)</f>
        <v>10</v>
      </c>
      <c r="Q579" s="12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si="45"/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25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6"/>
        <v>0</v>
      </c>
      <c r="P580">
        <f t="shared" si="47"/>
        <v>2</v>
      </c>
      <c r="Q580" s="12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45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25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6"/>
        <v>1</v>
      </c>
      <c r="P581">
        <f t="shared" si="47"/>
        <v>35</v>
      </c>
      <c r="Q581" s="12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45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25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6"/>
        <v>0</v>
      </c>
      <c r="P582">
        <f t="shared" si="47"/>
        <v>1</v>
      </c>
      <c r="Q582" s="12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45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25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6"/>
        <v>0</v>
      </c>
      <c r="P583">
        <f t="shared" si="47"/>
        <v>0</v>
      </c>
      <c r="Q583" s="12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45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25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6"/>
        <v>0</v>
      </c>
      <c r="P584">
        <f t="shared" si="47"/>
        <v>0</v>
      </c>
      <c r="Q584" s="12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45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25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6"/>
        <v>0</v>
      </c>
      <c r="P585">
        <f t="shared" si="47"/>
        <v>1</v>
      </c>
      <c r="Q585" s="12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45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25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6"/>
        <v>1</v>
      </c>
      <c r="P586">
        <f t="shared" si="47"/>
        <v>5</v>
      </c>
      <c r="Q586" s="12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45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25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6"/>
        <v>0</v>
      </c>
      <c r="P587">
        <f t="shared" si="47"/>
        <v>0</v>
      </c>
      <c r="Q587" s="12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45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25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6"/>
        <v>1</v>
      </c>
      <c r="P588">
        <f t="shared" si="47"/>
        <v>14</v>
      </c>
      <c r="Q588" s="12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45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25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6"/>
        <v>9</v>
      </c>
      <c r="P589">
        <f t="shared" si="47"/>
        <v>389.29</v>
      </c>
      <c r="Q589" s="12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45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25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6"/>
        <v>3</v>
      </c>
      <c r="P590">
        <f t="shared" si="47"/>
        <v>150.5</v>
      </c>
      <c r="Q590" s="12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45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25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6"/>
        <v>0</v>
      </c>
      <c r="P591">
        <f t="shared" si="47"/>
        <v>1</v>
      </c>
      <c r="Q591" s="12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45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25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6"/>
        <v>4</v>
      </c>
      <c r="P592">
        <f t="shared" si="47"/>
        <v>24.78</v>
      </c>
      <c r="Q592" s="12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45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25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6"/>
        <v>0</v>
      </c>
      <c r="P593">
        <f t="shared" si="47"/>
        <v>30.5</v>
      </c>
      <c r="Q593" s="12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45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25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6"/>
        <v>3</v>
      </c>
      <c r="P594">
        <f t="shared" si="47"/>
        <v>250</v>
      </c>
      <c r="Q594" s="12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45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25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6"/>
        <v>23</v>
      </c>
      <c r="P595">
        <f t="shared" si="47"/>
        <v>16.43</v>
      </c>
      <c r="Q595" s="12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45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25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6"/>
        <v>0</v>
      </c>
      <c r="P596">
        <f t="shared" si="47"/>
        <v>13</v>
      </c>
      <c r="Q596" s="12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45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25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6"/>
        <v>0</v>
      </c>
      <c r="P597">
        <f t="shared" si="47"/>
        <v>53.25</v>
      </c>
      <c r="Q597" s="12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45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25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6"/>
        <v>0</v>
      </c>
      <c r="P598">
        <f t="shared" si="47"/>
        <v>3</v>
      </c>
      <c r="Q598" s="12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45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25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6"/>
        <v>0</v>
      </c>
      <c r="P599">
        <f t="shared" si="47"/>
        <v>10</v>
      </c>
      <c r="Q599" s="12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45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25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6"/>
        <v>34</v>
      </c>
      <c r="P600">
        <f t="shared" si="47"/>
        <v>121.43</v>
      </c>
      <c r="Q600" s="12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45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25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6"/>
        <v>0</v>
      </c>
      <c r="P601">
        <f t="shared" si="47"/>
        <v>15.5</v>
      </c>
      <c r="Q601" s="12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45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25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6"/>
        <v>2</v>
      </c>
      <c r="P602">
        <f t="shared" si="47"/>
        <v>100</v>
      </c>
      <c r="Q602" s="12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45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25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6"/>
        <v>1</v>
      </c>
      <c r="P603">
        <f t="shared" si="47"/>
        <v>23.33</v>
      </c>
      <c r="Q603" s="12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45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25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6"/>
        <v>0</v>
      </c>
      <c r="P604">
        <f t="shared" si="47"/>
        <v>0</v>
      </c>
      <c r="Q604" s="12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45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25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6"/>
        <v>4</v>
      </c>
      <c r="P605">
        <f t="shared" si="47"/>
        <v>45.39</v>
      </c>
      <c r="Q605" s="12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45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25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6"/>
        <v>0</v>
      </c>
      <c r="P606">
        <f t="shared" si="47"/>
        <v>0</v>
      </c>
      <c r="Q606" s="12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45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25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6"/>
        <v>3</v>
      </c>
      <c r="P607">
        <f t="shared" si="47"/>
        <v>16.38</v>
      </c>
      <c r="Q607" s="12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45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25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6"/>
        <v>0</v>
      </c>
      <c r="P608">
        <f t="shared" si="47"/>
        <v>10</v>
      </c>
      <c r="Q608" s="12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45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25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6"/>
        <v>0</v>
      </c>
      <c r="P609">
        <f t="shared" si="47"/>
        <v>0</v>
      </c>
      <c r="Q609" s="12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45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25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6"/>
        <v>1</v>
      </c>
      <c r="P610">
        <f t="shared" si="47"/>
        <v>292.2</v>
      </c>
      <c r="Q610" s="12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45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25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6"/>
        <v>1</v>
      </c>
      <c r="P611">
        <f t="shared" si="47"/>
        <v>5</v>
      </c>
      <c r="Q611" s="12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45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25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6"/>
        <v>0</v>
      </c>
      <c r="P612">
        <f t="shared" si="47"/>
        <v>0</v>
      </c>
      <c r="Q612" s="12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45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25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6"/>
        <v>0</v>
      </c>
      <c r="P613">
        <f t="shared" si="47"/>
        <v>0</v>
      </c>
      <c r="Q613" s="12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45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25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6"/>
        <v>0</v>
      </c>
      <c r="P614">
        <f t="shared" si="47"/>
        <v>0</v>
      </c>
      <c r="Q614" s="12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45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25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6"/>
        <v>21</v>
      </c>
      <c r="P615">
        <f t="shared" si="47"/>
        <v>105.93</v>
      </c>
      <c r="Q615" s="12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45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25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6"/>
        <v>0</v>
      </c>
      <c r="P616">
        <f t="shared" si="47"/>
        <v>0</v>
      </c>
      <c r="Q616" s="12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45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25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6"/>
        <v>0</v>
      </c>
      <c r="P617">
        <f t="shared" si="47"/>
        <v>0</v>
      </c>
      <c r="Q617" s="12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45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25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6"/>
        <v>0</v>
      </c>
      <c r="P618">
        <f t="shared" si="47"/>
        <v>0</v>
      </c>
      <c r="Q618" s="12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45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25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6"/>
        <v>3</v>
      </c>
      <c r="P619">
        <f t="shared" si="47"/>
        <v>20</v>
      </c>
      <c r="Q619" s="12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45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25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6"/>
        <v>0</v>
      </c>
      <c r="P620">
        <f t="shared" si="47"/>
        <v>0</v>
      </c>
      <c r="Q620" s="12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45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25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6"/>
        <v>0</v>
      </c>
      <c r="P621">
        <f t="shared" si="47"/>
        <v>1</v>
      </c>
      <c r="Q621" s="12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45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25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6"/>
        <v>1</v>
      </c>
      <c r="P622">
        <f t="shared" si="47"/>
        <v>300</v>
      </c>
      <c r="Q622" s="12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45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25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6"/>
        <v>1</v>
      </c>
      <c r="P623">
        <f t="shared" si="47"/>
        <v>87</v>
      </c>
      <c r="Q623" s="12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45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25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6"/>
        <v>6</v>
      </c>
      <c r="P624">
        <f t="shared" si="47"/>
        <v>37.89</v>
      </c>
      <c r="Q624" s="12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45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25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6"/>
        <v>0</v>
      </c>
      <c r="P625">
        <f t="shared" si="47"/>
        <v>0</v>
      </c>
      <c r="Q625" s="12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45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25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6"/>
        <v>0</v>
      </c>
      <c r="P626">
        <f t="shared" si="47"/>
        <v>0</v>
      </c>
      <c r="Q626" s="12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45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25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6"/>
        <v>0</v>
      </c>
      <c r="P627">
        <f t="shared" si="47"/>
        <v>0</v>
      </c>
      <c r="Q627" s="12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45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25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6"/>
        <v>17</v>
      </c>
      <c r="P628">
        <f t="shared" si="47"/>
        <v>111.41</v>
      </c>
      <c r="Q628" s="12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45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25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6"/>
        <v>0</v>
      </c>
      <c r="P629">
        <f t="shared" si="47"/>
        <v>90</v>
      </c>
      <c r="Q629" s="12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45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25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6"/>
        <v>0</v>
      </c>
      <c r="P630">
        <f t="shared" si="47"/>
        <v>0</v>
      </c>
      <c r="Q630" s="12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45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25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6"/>
        <v>0</v>
      </c>
      <c r="P631">
        <f t="shared" si="47"/>
        <v>116.67</v>
      </c>
      <c r="Q631" s="12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45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25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6"/>
        <v>0</v>
      </c>
      <c r="P632">
        <f t="shared" si="47"/>
        <v>10</v>
      </c>
      <c r="Q632" s="12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45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25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6"/>
        <v>1</v>
      </c>
      <c r="P633">
        <f t="shared" si="47"/>
        <v>76.67</v>
      </c>
      <c r="Q633" s="12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45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25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6"/>
        <v>0</v>
      </c>
      <c r="P634">
        <f t="shared" si="47"/>
        <v>0</v>
      </c>
      <c r="Q634" s="12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45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25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6"/>
        <v>12</v>
      </c>
      <c r="P635">
        <f t="shared" si="47"/>
        <v>49.8</v>
      </c>
      <c r="Q635" s="12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45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25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6"/>
        <v>0</v>
      </c>
      <c r="P636">
        <f t="shared" si="47"/>
        <v>1</v>
      </c>
      <c r="Q636" s="12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45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25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6"/>
        <v>0</v>
      </c>
      <c r="P637">
        <f t="shared" si="47"/>
        <v>2</v>
      </c>
      <c r="Q637" s="12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45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25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6"/>
        <v>0</v>
      </c>
      <c r="P638">
        <f t="shared" si="47"/>
        <v>4</v>
      </c>
      <c r="Q638" s="12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45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25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6"/>
        <v>0</v>
      </c>
      <c r="P639">
        <f t="shared" si="47"/>
        <v>0</v>
      </c>
      <c r="Q639" s="12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45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25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6"/>
        <v>0</v>
      </c>
      <c r="P640">
        <f t="shared" si="47"/>
        <v>3</v>
      </c>
      <c r="Q640" s="12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45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25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6"/>
        <v>0</v>
      </c>
      <c r="P641">
        <f t="shared" si="47"/>
        <v>1</v>
      </c>
      <c r="Q641" s="12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45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25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6"/>
        <v>144</v>
      </c>
      <c r="P642">
        <f t="shared" si="47"/>
        <v>50.5</v>
      </c>
      <c r="Q642" s="12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ref="U642:U705" si="50">YEAR(S642)</f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25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1">ROUND(E643/D643*100, 0)</f>
        <v>119</v>
      </c>
      <c r="P643">
        <f t="shared" ref="P643:P706" si="52">IFERROR(ROUND(E643/L643,2),0)</f>
        <v>151.32</v>
      </c>
      <c r="Q643" s="12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si="50"/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25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1"/>
        <v>1460</v>
      </c>
      <c r="P644">
        <f t="shared" si="52"/>
        <v>134.36000000000001</v>
      </c>
      <c r="Q644" s="12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0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25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1"/>
        <v>106</v>
      </c>
      <c r="P645">
        <f t="shared" si="52"/>
        <v>174.03</v>
      </c>
      <c r="Q645" s="12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0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25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1"/>
        <v>300</v>
      </c>
      <c r="P646">
        <f t="shared" si="52"/>
        <v>73.489999999999995</v>
      </c>
      <c r="Q646" s="12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0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25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1"/>
        <v>279</v>
      </c>
      <c r="P647">
        <f t="shared" si="52"/>
        <v>23.52</v>
      </c>
      <c r="Q647" s="12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0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25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1"/>
        <v>132</v>
      </c>
      <c r="P648">
        <f t="shared" si="52"/>
        <v>39.07</v>
      </c>
      <c r="Q648" s="12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0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25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1"/>
        <v>107</v>
      </c>
      <c r="P649">
        <f t="shared" si="52"/>
        <v>125.94</v>
      </c>
      <c r="Q649" s="12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0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25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1"/>
        <v>127</v>
      </c>
      <c r="P650">
        <f t="shared" si="52"/>
        <v>1644</v>
      </c>
      <c r="Q650" s="12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0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25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1"/>
        <v>140</v>
      </c>
      <c r="P651">
        <f t="shared" si="52"/>
        <v>42.67</v>
      </c>
      <c r="Q651" s="12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0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25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1"/>
        <v>112</v>
      </c>
      <c r="P652">
        <f t="shared" si="52"/>
        <v>35.130000000000003</v>
      </c>
      <c r="Q652" s="12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0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25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1"/>
        <v>101</v>
      </c>
      <c r="P653">
        <f t="shared" si="52"/>
        <v>239.35</v>
      </c>
      <c r="Q653" s="12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0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25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1"/>
        <v>100</v>
      </c>
      <c r="P654">
        <f t="shared" si="52"/>
        <v>107.64</v>
      </c>
      <c r="Q654" s="12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0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25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1"/>
        <v>141</v>
      </c>
      <c r="P655">
        <f t="shared" si="52"/>
        <v>95.83</v>
      </c>
      <c r="Q655" s="12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0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25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1"/>
        <v>267</v>
      </c>
      <c r="P656">
        <f t="shared" si="52"/>
        <v>31.66</v>
      </c>
      <c r="Q656" s="12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0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25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1"/>
        <v>147</v>
      </c>
      <c r="P657">
        <f t="shared" si="52"/>
        <v>42.89</v>
      </c>
      <c r="Q657" s="12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0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25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1"/>
        <v>214</v>
      </c>
      <c r="P658">
        <f t="shared" si="52"/>
        <v>122.74</v>
      </c>
      <c r="Q658" s="12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0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25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1"/>
        <v>126</v>
      </c>
      <c r="P659">
        <f t="shared" si="52"/>
        <v>190.45</v>
      </c>
      <c r="Q659" s="12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0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25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1"/>
        <v>104</v>
      </c>
      <c r="P660">
        <f t="shared" si="52"/>
        <v>109.34</v>
      </c>
      <c r="Q660" s="12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0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25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1"/>
        <v>101</v>
      </c>
      <c r="P661">
        <f t="shared" si="52"/>
        <v>143.66999999999999</v>
      </c>
      <c r="Q661" s="12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0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25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1"/>
        <v>3</v>
      </c>
      <c r="P662">
        <f t="shared" si="52"/>
        <v>84.94</v>
      </c>
      <c r="Q662" s="12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0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25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1"/>
        <v>1</v>
      </c>
      <c r="P663">
        <f t="shared" si="52"/>
        <v>10.56</v>
      </c>
      <c r="Q663" s="12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0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25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1"/>
        <v>0</v>
      </c>
      <c r="P664">
        <f t="shared" si="52"/>
        <v>39</v>
      </c>
      <c r="Q664" s="12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0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25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1"/>
        <v>0</v>
      </c>
      <c r="P665">
        <f t="shared" si="52"/>
        <v>100</v>
      </c>
      <c r="Q665" s="12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0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25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1"/>
        <v>8</v>
      </c>
      <c r="P666">
        <f t="shared" si="52"/>
        <v>31.17</v>
      </c>
      <c r="Q666" s="12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0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25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1"/>
        <v>19</v>
      </c>
      <c r="P667">
        <f t="shared" si="52"/>
        <v>155.33000000000001</v>
      </c>
      <c r="Q667" s="12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0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25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1"/>
        <v>0</v>
      </c>
      <c r="P668">
        <f t="shared" si="52"/>
        <v>2</v>
      </c>
      <c r="Q668" s="12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0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25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1"/>
        <v>10</v>
      </c>
      <c r="P669">
        <f t="shared" si="52"/>
        <v>178.93</v>
      </c>
      <c r="Q669" s="12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0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25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1"/>
        <v>5</v>
      </c>
      <c r="P670">
        <f t="shared" si="52"/>
        <v>27.36</v>
      </c>
      <c r="Q670" s="12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0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25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1"/>
        <v>22</v>
      </c>
      <c r="P671">
        <f t="shared" si="52"/>
        <v>1536.25</v>
      </c>
      <c r="Q671" s="12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0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25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1"/>
        <v>29</v>
      </c>
      <c r="P672">
        <f t="shared" si="52"/>
        <v>85</v>
      </c>
      <c r="Q672" s="12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0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25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1"/>
        <v>39</v>
      </c>
      <c r="P673">
        <f t="shared" si="52"/>
        <v>788.53</v>
      </c>
      <c r="Q673" s="12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0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25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1"/>
        <v>22</v>
      </c>
      <c r="P674">
        <f t="shared" si="52"/>
        <v>50.3</v>
      </c>
      <c r="Q674" s="12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0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25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1"/>
        <v>0</v>
      </c>
      <c r="P675">
        <f t="shared" si="52"/>
        <v>68.33</v>
      </c>
      <c r="Q675" s="12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0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25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1"/>
        <v>0</v>
      </c>
      <c r="P676">
        <f t="shared" si="52"/>
        <v>7.5</v>
      </c>
      <c r="Q676" s="12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0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25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1"/>
        <v>15</v>
      </c>
      <c r="P677">
        <f t="shared" si="52"/>
        <v>34.270000000000003</v>
      </c>
      <c r="Q677" s="12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0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25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1"/>
        <v>1</v>
      </c>
      <c r="P678">
        <f t="shared" si="52"/>
        <v>61.29</v>
      </c>
      <c r="Q678" s="12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0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25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1"/>
        <v>26</v>
      </c>
      <c r="P679">
        <f t="shared" si="52"/>
        <v>133.25</v>
      </c>
      <c r="Q679" s="12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0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25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1"/>
        <v>4</v>
      </c>
      <c r="P680">
        <f t="shared" si="52"/>
        <v>65.180000000000007</v>
      </c>
      <c r="Q680" s="12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0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25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1"/>
        <v>15</v>
      </c>
      <c r="P681">
        <f t="shared" si="52"/>
        <v>93.9</v>
      </c>
      <c r="Q681" s="12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0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25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1"/>
        <v>26</v>
      </c>
      <c r="P682">
        <f t="shared" si="52"/>
        <v>150.65</v>
      </c>
      <c r="Q682" s="12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0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25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1"/>
        <v>0</v>
      </c>
      <c r="P683">
        <f t="shared" si="52"/>
        <v>1</v>
      </c>
      <c r="Q683" s="12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0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25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1"/>
        <v>0</v>
      </c>
      <c r="P684">
        <f t="shared" si="52"/>
        <v>13.25</v>
      </c>
      <c r="Q684" s="12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0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25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1"/>
        <v>1</v>
      </c>
      <c r="P685">
        <f t="shared" si="52"/>
        <v>99.33</v>
      </c>
      <c r="Q685" s="12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0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25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1"/>
        <v>7</v>
      </c>
      <c r="P686">
        <f t="shared" si="52"/>
        <v>177.39</v>
      </c>
      <c r="Q686" s="12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0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25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1"/>
        <v>28</v>
      </c>
      <c r="P687">
        <f t="shared" si="52"/>
        <v>55.3</v>
      </c>
      <c r="Q687" s="12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0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25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1"/>
        <v>0</v>
      </c>
      <c r="P688">
        <f t="shared" si="52"/>
        <v>0</v>
      </c>
      <c r="Q688" s="12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0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25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1"/>
        <v>4</v>
      </c>
      <c r="P689">
        <f t="shared" si="52"/>
        <v>591.66999999999996</v>
      </c>
      <c r="Q689" s="12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0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25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1"/>
        <v>73</v>
      </c>
      <c r="P690">
        <f t="shared" si="52"/>
        <v>405.5</v>
      </c>
      <c r="Q690" s="12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0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25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1"/>
        <v>58</v>
      </c>
      <c r="P691">
        <f t="shared" si="52"/>
        <v>343.15</v>
      </c>
      <c r="Q691" s="12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0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25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1"/>
        <v>12</v>
      </c>
      <c r="P692">
        <f t="shared" si="52"/>
        <v>72.59</v>
      </c>
      <c r="Q692" s="12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0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25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1"/>
        <v>1</v>
      </c>
      <c r="P693">
        <f t="shared" si="52"/>
        <v>26</v>
      </c>
      <c r="Q693" s="12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0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25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1"/>
        <v>7</v>
      </c>
      <c r="P694">
        <f t="shared" si="52"/>
        <v>6.5</v>
      </c>
      <c r="Q694" s="12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0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25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1"/>
        <v>35</v>
      </c>
      <c r="P695">
        <f t="shared" si="52"/>
        <v>119.39</v>
      </c>
      <c r="Q695" s="12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0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25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1"/>
        <v>0</v>
      </c>
      <c r="P696">
        <f t="shared" si="52"/>
        <v>84.29</v>
      </c>
      <c r="Q696" s="12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0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25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1"/>
        <v>1</v>
      </c>
      <c r="P697">
        <f t="shared" si="52"/>
        <v>90.86</v>
      </c>
      <c r="Q697" s="12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0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25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1"/>
        <v>0</v>
      </c>
      <c r="P698">
        <f t="shared" si="52"/>
        <v>1</v>
      </c>
      <c r="Q698" s="12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0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25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1"/>
        <v>46</v>
      </c>
      <c r="P699">
        <f t="shared" si="52"/>
        <v>20.34</v>
      </c>
      <c r="Q699" s="12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0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25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1"/>
        <v>15</v>
      </c>
      <c r="P700">
        <f t="shared" si="52"/>
        <v>530.69000000000005</v>
      </c>
      <c r="Q700" s="12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0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25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1"/>
        <v>82</v>
      </c>
      <c r="P701">
        <f t="shared" si="52"/>
        <v>120.39</v>
      </c>
      <c r="Q701" s="12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0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25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1"/>
        <v>3</v>
      </c>
      <c r="P702">
        <f t="shared" si="52"/>
        <v>13</v>
      </c>
      <c r="Q702" s="12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0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25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1"/>
        <v>27</v>
      </c>
      <c r="P703">
        <f t="shared" si="52"/>
        <v>291.33</v>
      </c>
      <c r="Q703" s="12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0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25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1"/>
        <v>31</v>
      </c>
      <c r="P704">
        <f t="shared" si="52"/>
        <v>124.92</v>
      </c>
      <c r="Q704" s="12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0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25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1"/>
        <v>6</v>
      </c>
      <c r="P705">
        <f t="shared" si="52"/>
        <v>119.57</v>
      </c>
      <c r="Q705" s="12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0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25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1"/>
        <v>1</v>
      </c>
      <c r="P706">
        <f t="shared" si="52"/>
        <v>120.25</v>
      </c>
      <c r="Q706" s="12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ref="U706:U769" si="55">YEAR(S706)</f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25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6">ROUND(E707/D707*100, 0)</f>
        <v>1</v>
      </c>
      <c r="P707">
        <f t="shared" ref="P707:P770" si="57">IFERROR(ROUND(E707/L707,2),0)</f>
        <v>195.4</v>
      </c>
      <c r="Q707" s="12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si="55"/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25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6"/>
        <v>0</v>
      </c>
      <c r="P708">
        <f t="shared" si="57"/>
        <v>0</v>
      </c>
      <c r="Q708" s="12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55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25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6"/>
        <v>79</v>
      </c>
      <c r="P709">
        <f t="shared" si="57"/>
        <v>117.7</v>
      </c>
      <c r="Q709" s="12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55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25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6"/>
        <v>22</v>
      </c>
      <c r="P710">
        <f t="shared" si="57"/>
        <v>23.95</v>
      </c>
      <c r="Q710" s="12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55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25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6"/>
        <v>0</v>
      </c>
      <c r="P711">
        <f t="shared" si="57"/>
        <v>30.5</v>
      </c>
      <c r="Q711" s="12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55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25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6"/>
        <v>0</v>
      </c>
      <c r="P712">
        <f t="shared" si="57"/>
        <v>0</v>
      </c>
      <c r="Q712" s="12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55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25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6"/>
        <v>34</v>
      </c>
      <c r="P713">
        <f t="shared" si="57"/>
        <v>99.97</v>
      </c>
      <c r="Q713" s="12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55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25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6"/>
        <v>0</v>
      </c>
      <c r="P714">
        <f t="shared" si="57"/>
        <v>26.25</v>
      </c>
      <c r="Q714" s="12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55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25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6"/>
        <v>1</v>
      </c>
      <c r="P715">
        <f t="shared" si="57"/>
        <v>199</v>
      </c>
      <c r="Q715" s="12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55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25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6"/>
        <v>15</v>
      </c>
      <c r="P716">
        <f t="shared" si="57"/>
        <v>80.319999999999993</v>
      </c>
      <c r="Q716" s="12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55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25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6"/>
        <v>5</v>
      </c>
      <c r="P717">
        <f t="shared" si="57"/>
        <v>115.75</v>
      </c>
      <c r="Q717" s="12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55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25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6"/>
        <v>10</v>
      </c>
      <c r="P718">
        <f t="shared" si="57"/>
        <v>44.69</v>
      </c>
      <c r="Q718" s="12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55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25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6"/>
        <v>0</v>
      </c>
      <c r="P719">
        <f t="shared" si="57"/>
        <v>76.25</v>
      </c>
      <c r="Q719" s="12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55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25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6"/>
        <v>1</v>
      </c>
      <c r="P720">
        <f t="shared" si="57"/>
        <v>22.5</v>
      </c>
      <c r="Q720" s="12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55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25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6"/>
        <v>1</v>
      </c>
      <c r="P721">
        <f t="shared" si="57"/>
        <v>19.399999999999999</v>
      </c>
      <c r="Q721" s="12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55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25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6"/>
        <v>144</v>
      </c>
      <c r="P722">
        <f t="shared" si="57"/>
        <v>66.709999999999994</v>
      </c>
      <c r="Q722" s="12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55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25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6"/>
        <v>122</v>
      </c>
      <c r="P723">
        <f t="shared" si="57"/>
        <v>84.14</v>
      </c>
      <c r="Q723" s="12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55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25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6"/>
        <v>132</v>
      </c>
      <c r="P724">
        <f t="shared" si="57"/>
        <v>215.73</v>
      </c>
      <c r="Q724" s="12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55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25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6"/>
        <v>109</v>
      </c>
      <c r="P725">
        <f t="shared" si="57"/>
        <v>54.69</v>
      </c>
      <c r="Q725" s="12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55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25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6"/>
        <v>105</v>
      </c>
      <c r="P726">
        <f t="shared" si="57"/>
        <v>51.63</v>
      </c>
      <c r="Q726" s="12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55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25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6"/>
        <v>100</v>
      </c>
      <c r="P727">
        <f t="shared" si="57"/>
        <v>143.36000000000001</v>
      </c>
      <c r="Q727" s="12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55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25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6"/>
        <v>101</v>
      </c>
      <c r="P728">
        <f t="shared" si="57"/>
        <v>72.430000000000007</v>
      </c>
      <c r="Q728" s="12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55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25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6"/>
        <v>156</v>
      </c>
      <c r="P729">
        <f t="shared" si="57"/>
        <v>36.53</v>
      </c>
      <c r="Q729" s="12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55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25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6"/>
        <v>106</v>
      </c>
      <c r="P730">
        <f t="shared" si="57"/>
        <v>60.9</v>
      </c>
      <c r="Q730" s="12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55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25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6"/>
        <v>131</v>
      </c>
      <c r="P731">
        <f t="shared" si="57"/>
        <v>43.55</v>
      </c>
      <c r="Q731" s="12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55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25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6"/>
        <v>132</v>
      </c>
      <c r="P732">
        <f t="shared" si="57"/>
        <v>99.77</v>
      </c>
      <c r="Q732" s="12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55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25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6"/>
        <v>126</v>
      </c>
      <c r="P733">
        <f t="shared" si="57"/>
        <v>88.73</v>
      </c>
      <c r="Q733" s="12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55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25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6"/>
        <v>160</v>
      </c>
      <c r="P734">
        <f t="shared" si="57"/>
        <v>4.92</v>
      </c>
      <c r="Q734" s="12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55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25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6"/>
        <v>120</v>
      </c>
      <c r="P735">
        <f t="shared" si="57"/>
        <v>17.82</v>
      </c>
      <c r="Q735" s="12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55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25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6"/>
        <v>126</v>
      </c>
      <c r="P736">
        <f t="shared" si="57"/>
        <v>187.19</v>
      </c>
      <c r="Q736" s="12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55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25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6"/>
        <v>114</v>
      </c>
      <c r="P737">
        <f t="shared" si="57"/>
        <v>234.81</v>
      </c>
      <c r="Q737" s="12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55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25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6"/>
        <v>315</v>
      </c>
      <c r="P738">
        <f t="shared" si="57"/>
        <v>105.05</v>
      </c>
      <c r="Q738" s="12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55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25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6"/>
        <v>122</v>
      </c>
      <c r="P739">
        <f t="shared" si="57"/>
        <v>56.67</v>
      </c>
      <c r="Q739" s="12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55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25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6"/>
        <v>107</v>
      </c>
      <c r="P740">
        <f t="shared" si="57"/>
        <v>39.049999999999997</v>
      </c>
      <c r="Q740" s="12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55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25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6"/>
        <v>158</v>
      </c>
      <c r="P741">
        <f t="shared" si="57"/>
        <v>68.349999999999994</v>
      </c>
      <c r="Q741" s="12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55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25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6"/>
        <v>107</v>
      </c>
      <c r="P742">
        <f t="shared" si="57"/>
        <v>169.58</v>
      </c>
      <c r="Q742" s="12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55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25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6"/>
        <v>102</v>
      </c>
      <c r="P743">
        <f t="shared" si="57"/>
        <v>141.41999999999999</v>
      </c>
      <c r="Q743" s="12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55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25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6"/>
        <v>111</v>
      </c>
      <c r="P744">
        <f t="shared" si="57"/>
        <v>67.39</v>
      </c>
      <c r="Q744" s="12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55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25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6"/>
        <v>148</v>
      </c>
      <c r="P745">
        <f t="shared" si="57"/>
        <v>54.27</v>
      </c>
      <c r="Q745" s="12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55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25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6"/>
        <v>102</v>
      </c>
      <c r="P746">
        <f t="shared" si="57"/>
        <v>82.52</v>
      </c>
      <c r="Q746" s="12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55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25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6"/>
        <v>179</v>
      </c>
      <c r="P747">
        <f t="shared" si="57"/>
        <v>53.73</v>
      </c>
      <c r="Q747" s="12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55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25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6"/>
        <v>111</v>
      </c>
      <c r="P748">
        <f t="shared" si="57"/>
        <v>34.21</v>
      </c>
      <c r="Q748" s="12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55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25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6"/>
        <v>100</v>
      </c>
      <c r="P749">
        <f t="shared" si="57"/>
        <v>127.33</v>
      </c>
      <c r="Q749" s="12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55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25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6"/>
        <v>100</v>
      </c>
      <c r="P750">
        <f t="shared" si="57"/>
        <v>45.57</v>
      </c>
      <c r="Q750" s="12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55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25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6"/>
        <v>106</v>
      </c>
      <c r="P751">
        <f t="shared" si="57"/>
        <v>95.96</v>
      </c>
      <c r="Q751" s="12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55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25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6"/>
        <v>103</v>
      </c>
      <c r="P752">
        <f t="shared" si="57"/>
        <v>77.27</v>
      </c>
      <c r="Q752" s="12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55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25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6"/>
        <v>119</v>
      </c>
      <c r="P753">
        <f t="shared" si="57"/>
        <v>57.34</v>
      </c>
      <c r="Q753" s="12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55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25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6"/>
        <v>112</v>
      </c>
      <c r="P754">
        <f t="shared" si="57"/>
        <v>53.19</v>
      </c>
      <c r="Q754" s="12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55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25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6"/>
        <v>128</v>
      </c>
      <c r="P755">
        <f t="shared" si="57"/>
        <v>492.31</v>
      </c>
      <c r="Q755" s="12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55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25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6"/>
        <v>104</v>
      </c>
      <c r="P756">
        <f t="shared" si="57"/>
        <v>42.35</v>
      </c>
      <c r="Q756" s="12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55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25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6"/>
        <v>102</v>
      </c>
      <c r="P757">
        <f t="shared" si="57"/>
        <v>37.47</v>
      </c>
      <c r="Q757" s="12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55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25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6"/>
        <v>118</v>
      </c>
      <c r="P758">
        <f t="shared" si="57"/>
        <v>37.450000000000003</v>
      </c>
      <c r="Q758" s="12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55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25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6"/>
        <v>238</v>
      </c>
      <c r="P759">
        <f t="shared" si="57"/>
        <v>33.06</v>
      </c>
      <c r="Q759" s="12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55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25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6"/>
        <v>102</v>
      </c>
      <c r="P760">
        <f t="shared" si="57"/>
        <v>134.21</v>
      </c>
      <c r="Q760" s="12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55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25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6"/>
        <v>102</v>
      </c>
      <c r="P761">
        <f t="shared" si="57"/>
        <v>51.47</v>
      </c>
      <c r="Q761" s="12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55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25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6"/>
        <v>0</v>
      </c>
      <c r="P762">
        <f t="shared" si="57"/>
        <v>0</v>
      </c>
      <c r="Q762" s="12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55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25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6"/>
        <v>5</v>
      </c>
      <c r="P763">
        <f t="shared" si="57"/>
        <v>39.17</v>
      </c>
      <c r="Q763" s="12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55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25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6"/>
        <v>0</v>
      </c>
      <c r="P764">
        <f t="shared" si="57"/>
        <v>0</v>
      </c>
      <c r="Q764" s="12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55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25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6"/>
        <v>0</v>
      </c>
      <c r="P765">
        <f t="shared" si="57"/>
        <v>5</v>
      </c>
      <c r="Q765" s="12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55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25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6"/>
        <v>0</v>
      </c>
      <c r="P766">
        <f t="shared" si="57"/>
        <v>0</v>
      </c>
      <c r="Q766" s="12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55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25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6"/>
        <v>36</v>
      </c>
      <c r="P767">
        <f t="shared" si="57"/>
        <v>57.3</v>
      </c>
      <c r="Q767" s="12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55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25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6"/>
        <v>0</v>
      </c>
      <c r="P768">
        <f t="shared" si="57"/>
        <v>0</v>
      </c>
      <c r="Q768" s="12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55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25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6"/>
        <v>4</v>
      </c>
      <c r="P769">
        <f t="shared" si="57"/>
        <v>59</v>
      </c>
      <c r="Q769" s="12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55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25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6"/>
        <v>0</v>
      </c>
      <c r="P770">
        <f t="shared" si="57"/>
        <v>0</v>
      </c>
      <c r="Q770" s="12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ref="U770:U833" si="60">YEAR(S770)</f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25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1">ROUND(E771/D771*100, 0)</f>
        <v>41</v>
      </c>
      <c r="P771">
        <f t="shared" ref="P771:P834" si="62">IFERROR(ROUND(E771/L771,2),0)</f>
        <v>31.85</v>
      </c>
      <c r="Q771" s="12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si="60"/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25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1"/>
        <v>0</v>
      </c>
      <c r="P772">
        <f t="shared" si="62"/>
        <v>0</v>
      </c>
      <c r="Q772" s="12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0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25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1"/>
        <v>0</v>
      </c>
      <c r="P773">
        <f t="shared" si="62"/>
        <v>10</v>
      </c>
      <c r="Q773" s="12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0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25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1"/>
        <v>3</v>
      </c>
      <c r="P774">
        <f t="shared" si="62"/>
        <v>50</v>
      </c>
      <c r="Q774" s="12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0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25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1"/>
        <v>1</v>
      </c>
      <c r="P775">
        <f t="shared" si="62"/>
        <v>16</v>
      </c>
      <c r="Q775" s="12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0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25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1"/>
        <v>70</v>
      </c>
      <c r="P776">
        <f t="shared" si="62"/>
        <v>39</v>
      </c>
      <c r="Q776" s="12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0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25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1"/>
        <v>2</v>
      </c>
      <c r="P777">
        <f t="shared" si="62"/>
        <v>34</v>
      </c>
      <c r="Q777" s="12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0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25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1"/>
        <v>51</v>
      </c>
      <c r="P778">
        <f t="shared" si="62"/>
        <v>63.12</v>
      </c>
      <c r="Q778" s="12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0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25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1"/>
        <v>1</v>
      </c>
      <c r="P779">
        <f t="shared" si="62"/>
        <v>7</v>
      </c>
      <c r="Q779" s="12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0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25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1"/>
        <v>0</v>
      </c>
      <c r="P780">
        <f t="shared" si="62"/>
        <v>2</v>
      </c>
      <c r="Q780" s="12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0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25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1"/>
        <v>3</v>
      </c>
      <c r="P781">
        <f t="shared" si="62"/>
        <v>66.67</v>
      </c>
      <c r="Q781" s="12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0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25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1"/>
        <v>104</v>
      </c>
      <c r="P782">
        <f t="shared" si="62"/>
        <v>38.520000000000003</v>
      </c>
      <c r="Q782" s="12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0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25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1"/>
        <v>133</v>
      </c>
      <c r="P783">
        <f t="shared" si="62"/>
        <v>42.61</v>
      </c>
      <c r="Q783" s="12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0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25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1"/>
        <v>100</v>
      </c>
      <c r="P784">
        <f t="shared" si="62"/>
        <v>50</v>
      </c>
      <c r="Q784" s="12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0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25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1"/>
        <v>148</v>
      </c>
      <c r="P785">
        <f t="shared" si="62"/>
        <v>63.49</v>
      </c>
      <c r="Q785" s="12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0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25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1"/>
        <v>103</v>
      </c>
      <c r="P786">
        <f t="shared" si="62"/>
        <v>102.5</v>
      </c>
      <c r="Q786" s="12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0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25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1"/>
        <v>181</v>
      </c>
      <c r="P787">
        <f t="shared" si="62"/>
        <v>31.14</v>
      </c>
      <c r="Q787" s="12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0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25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1"/>
        <v>143</v>
      </c>
      <c r="P788">
        <f t="shared" si="62"/>
        <v>162.27000000000001</v>
      </c>
      <c r="Q788" s="12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0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25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1"/>
        <v>114</v>
      </c>
      <c r="P789">
        <f t="shared" si="62"/>
        <v>80.59</v>
      </c>
      <c r="Q789" s="12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0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25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1"/>
        <v>204</v>
      </c>
      <c r="P790">
        <f t="shared" si="62"/>
        <v>59.85</v>
      </c>
      <c r="Q790" s="12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0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25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1"/>
        <v>109</v>
      </c>
      <c r="P791">
        <f t="shared" si="62"/>
        <v>132.86000000000001</v>
      </c>
      <c r="Q791" s="12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0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25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1"/>
        <v>144</v>
      </c>
      <c r="P792">
        <f t="shared" si="62"/>
        <v>92.55</v>
      </c>
      <c r="Q792" s="12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0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25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1"/>
        <v>104</v>
      </c>
      <c r="P793">
        <f t="shared" si="62"/>
        <v>60.86</v>
      </c>
      <c r="Q793" s="12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0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25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1"/>
        <v>100</v>
      </c>
      <c r="P794">
        <f t="shared" si="62"/>
        <v>41.85</v>
      </c>
      <c r="Q794" s="12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0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25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1"/>
        <v>103</v>
      </c>
      <c r="P795">
        <f t="shared" si="62"/>
        <v>88.33</v>
      </c>
      <c r="Q795" s="12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0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25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1"/>
        <v>105</v>
      </c>
      <c r="P796">
        <f t="shared" si="62"/>
        <v>158.96</v>
      </c>
      <c r="Q796" s="12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0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25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1"/>
        <v>112</v>
      </c>
      <c r="P797">
        <f t="shared" si="62"/>
        <v>85.05</v>
      </c>
      <c r="Q797" s="12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0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25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1"/>
        <v>101</v>
      </c>
      <c r="P798">
        <f t="shared" si="62"/>
        <v>112.61</v>
      </c>
      <c r="Q798" s="12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0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25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1"/>
        <v>108</v>
      </c>
      <c r="P799">
        <f t="shared" si="62"/>
        <v>45.44</v>
      </c>
      <c r="Q799" s="12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0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25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1"/>
        <v>115</v>
      </c>
      <c r="P800">
        <f t="shared" si="62"/>
        <v>46.22</v>
      </c>
      <c r="Q800" s="12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0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25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1"/>
        <v>100</v>
      </c>
      <c r="P801">
        <f t="shared" si="62"/>
        <v>178.61</v>
      </c>
      <c r="Q801" s="12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0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25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1"/>
        <v>152</v>
      </c>
      <c r="P802">
        <f t="shared" si="62"/>
        <v>40.75</v>
      </c>
      <c r="Q802" s="12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0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25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1"/>
        <v>112</v>
      </c>
      <c r="P803">
        <f t="shared" si="62"/>
        <v>43.73</v>
      </c>
      <c r="Q803" s="12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0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25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1"/>
        <v>101</v>
      </c>
      <c r="P804">
        <f t="shared" si="62"/>
        <v>81.069999999999993</v>
      </c>
      <c r="Q804" s="12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0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25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1"/>
        <v>123</v>
      </c>
      <c r="P805">
        <f t="shared" si="62"/>
        <v>74.61</v>
      </c>
      <c r="Q805" s="12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0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25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1"/>
        <v>100</v>
      </c>
      <c r="P806">
        <f t="shared" si="62"/>
        <v>305.56</v>
      </c>
      <c r="Q806" s="12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0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25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1"/>
        <v>105</v>
      </c>
      <c r="P807">
        <f t="shared" si="62"/>
        <v>58.33</v>
      </c>
      <c r="Q807" s="12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0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25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1"/>
        <v>104</v>
      </c>
      <c r="P808">
        <f t="shared" si="62"/>
        <v>117.68</v>
      </c>
      <c r="Q808" s="12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0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25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1"/>
        <v>105</v>
      </c>
      <c r="P809">
        <f t="shared" si="62"/>
        <v>73.77</v>
      </c>
      <c r="Q809" s="12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0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25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1"/>
        <v>100</v>
      </c>
      <c r="P810">
        <f t="shared" si="62"/>
        <v>104.65</v>
      </c>
      <c r="Q810" s="12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0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25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1"/>
        <v>104</v>
      </c>
      <c r="P811">
        <f t="shared" si="62"/>
        <v>79.83</v>
      </c>
      <c r="Q811" s="12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0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25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1"/>
        <v>105</v>
      </c>
      <c r="P812">
        <f t="shared" si="62"/>
        <v>58.33</v>
      </c>
      <c r="Q812" s="12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0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25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1"/>
        <v>104</v>
      </c>
      <c r="P813">
        <f t="shared" si="62"/>
        <v>86.67</v>
      </c>
      <c r="Q813" s="12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0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25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1"/>
        <v>152</v>
      </c>
      <c r="P814">
        <f t="shared" si="62"/>
        <v>27.61</v>
      </c>
      <c r="Q814" s="12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0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25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1"/>
        <v>160</v>
      </c>
      <c r="P815">
        <f t="shared" si="62"/>
        <v>25</v>
      </c>
      <c r="Q815" s="12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0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25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1"/>
        <v>127</v>
      </c>
      <c r="P816">
        <f t="shared" si="62"/>
        <v>45.46</v>
      </c>
      <c r="Q816" s="12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0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25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1"/>
        <v>107</v>
      </c>
      <c r="P817">
        <f t="shared" si="62"/>
        <v>99.53</v>
      </c>
      <c r="Q817" s="12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0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25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1"/>
        <v>115</v>
      </c>
      <c r="P818">
        <f t="shared" si="62"/>
        <v>39.31</v>
      </c>
      <c r="Q818" s="12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0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25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1"/>
        <v>137</v>
      </c>
      <c r="P819">
        <f t="shared" si="62"/>
        <v>89.42</v>
      </c>
      <c r="Q819" s="12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0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25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1"/>
        <v>156</v>
      </c>
      <c r="P820">
        <f t="shared" si="62"/>
        <v>28.68</v>
      </c>
      <c r="Q820" s="12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0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25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1"/>
        <v>109</v>
      </c>
      <c r="P821">
        <f t="shared" si="62"/>
        <v>31.07</v>
      </c>
      <c r="Q821" s="12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0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25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1"/>
        <v>134</v>
      </c>
      <c r="P822">
        <f t="shared" si="62"/>
        <v>70.55</v>
      </c>
      <c r="Q822" s="12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0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25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1"/>
        <v>100</v>
      </c>
      <c r="P823">
        <f t="shared" si="62"/>
        <v>224.13</v>
      </c>
      <c r="Q823" s="12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0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25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1"/>
        <v>119</v>
      </c>
      <c r="P824">
        <f t="shared" si="62"/>
        <v>51.81</v>
      </c>
      <c r="Q824" s="12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0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25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1"/>
        <v>180</v>
      </c>
      <c r="P825">
        <f t="shared" si="62"/>
        <v>43.52</v>
      </c>
      <c r="Q825" s="12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0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25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1"/>
        <v>134</v>
      </c>
      <c r="P826">
        <f t="shared" si="62"/>
        <v>39.82</v>
      </c>
      <c r="Q826" s="12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0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25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1"/>
        <v>100</v>
      </c>
      <c r="P827">
        <f t="shared" si="62"/>
        <v>126.81</v>
      </c>
      <c r="Q827" s="12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0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25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1"/>
        <v>101</v>
      </c>
      <c r="P828">
        <f t="shared" si="62"/>
        <v>113.88</v>
      </c>
      <c r="Q828" s="12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0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25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1"/>
        <v>103</v>
      </c>
      <c r="P829">
        <f t="shared" si="62"/>
        <v>28.18</v>
      </c>
      <c r="Q829" s="12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0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25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1"/>
        <v>107</v>
      </c>
      <c r="P830">
        <f t="shared" si="62"/>
        <v>36.61</v>
      </c>
      <c r="Q830" s="12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0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25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1"/>
        <v>104</v>
      </c>
      <c r="P831">
        <f t="shared" si="62"/>
        <v>32.5</v>
      </c>
      <c r="Q831" s="12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0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25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1"/>
        <v>108</v>
      </c>
      <c r="P832">
        <f t="shared" si="62"/>
        <v>60.66</v>
      </c>
      <c r="Q832" s="12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0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25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1"/>
        <v>233</v>
      </c>
      <c r="P833">
        <f t="shared" si="62"/>
        <v>175</v>
      </c>
      <c r="Q833" s="12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0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25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1"/>
        <v>101</v>
      </c>
      <c r="P834">
        <f t="shared" si="62"/>
        <v>97.99</v>
      </c>
      <c r="Q834" s="12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ref="U834:U897" si="65">YEAR(S834)</f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25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6">ROUND(E835/D835*100, 0)</f>
        <v>102</v>
      </c>
      <c r="P835">
        <f t="shared" ref="P835:P898" si="67">IFERROR(ROUND(E835/L835,2),0)</f>
        <v>148.78</v>
      </c>
      <c r="Q835" s="12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si="65"/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25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6"/>
        <v>131</v>
      </c>
      <c r="P836">
        <f t="shared" si="67"/>
        <v>96.08</v>
      </c>
      <c r="Q836" s="12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65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25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6"/>
        <v>117</v>
      </c>
      <c r="P837">
        <f t="shared" si="67"/>
        <v>58.63</v>
      </c>
      <c r="Q837" s="12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65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25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6"/>
        <v>101</v>
      </c>
      <c r="P838">
        <f t="shared" si="67"/>
        <v>109.71</v>
      </c>
      <c r="Q838" s="12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65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25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6"/>
        <v>122</v>
      </c>
      <c r="P839">
        <f t="shared" si="67"/>
        <v>49.11</v>
      </c>
      <c r="Q839" s="12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65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25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6"/>
        <v>145</v>
      </c>
      <c r="P840">
        <f t="shared" si="67"/>
        <v>47.67</v>
      </c>
      <c r="Q840" s="12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65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25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6"/>
        <v>117</v>
      </c>
      <c r="P841">
        <f t="shared" si="67"/>
        <v>60.74</v>
      </c>
      <c r="Q841" s="12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65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25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6"/>
        <v>120</v>
      </c>
      <c r="P842">
        <f t="shared" si="67"/>
        <v>63.38</v>
      </c>
      <c r="Q842" s="12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65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25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6"/>
        <v>101</v>
      </c>
      <c r="P843">
        <f t="shared" si="67"/>
        <v>53.89</v>
      </c>
      <c r="Q843" s="12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65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25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6"/>
        <v>104</v>
      </c>
      <c r="P844">
        <f t="shared" si="67"/>
        <v>66.87</v>
      </c>
      <c r="Q844" s="12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65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25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6"/>
        <v>267</v>
      </c>
      <c r="P845">
        <f t="shared" si="67"/>
        <v>63.1</v>
      </c>
      <c r="Q845" s="12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65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25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6"/>
        <v>194</v>
      </c>
      <c r="P846">
        <f t="shared" si="67"/>
        <v>36.630000000000003</v>
      </c>
      <c r="Q846" s="12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65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25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6"/>
        <v>120</v>
      </c>
      <c r="P847">
        <f t="shared" si="67"/>
        <v>34.01</v>
      </c>
      <c r="Q847" s="12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65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25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6"/>
        <v>122</v>
      </c>
      <c r="P848">
        <f t="shared" si="67"/>
        <v>28.55</v>
      </c>
      <c r="Q848" s="12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65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25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6"/>
        <v>100</v>
      </c>
      <c r="P849">
        <f t="shared" si="67"/>
        <v>10</v>
      </c>
      <c r="Q849" s="12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65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25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6"/>
        <v>100</v>
      </c>
      <c r="P850">
        <f t="shared" si="67"/>
        <v>18.75</v>
      </c>
      <c r="Q850" s="12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65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25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6"/>
        <v>120</v>
      </c>
      <c r="P851">
        <f t="shared" si="67"/>
        <v>41.7</v>
      </c>
      <c r="Q851" s="12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65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25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6"/>
        <v>155</v>
      </c>
      <c r="P852">
        <f t="shared" si="67"/>
        <v>46.67</v>
      </c>
      <c r="Q852" s="12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65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25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6"/>
        <v>130</v>
      </c>
      <c r="P853">
        <f t="shared" si="67"/>
        <v>37.270000000000003</v>
      </c>
      <c r="Q853" s="12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65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25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6"/>
        <v>105</v>
      </c>
      <c r="P854">
        <f t="shared" si="67"/>
        <v>59.26</v>
      </c>
      <c r="Q854" s="12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65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25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6"/>
        <v>100</v>
      </c>
      <c r="P855">
        <f t="shared" si="67"/>
        <v>30</v>
      </c>
      <c r="Q855" s="12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65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25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6"/>
        <v>118</v>
      </c>
      <c r="P856">
        <f t="shared" si="67"/>
        <v>65.86</v>
      </c>
      <c r="Q856" s="12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65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25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6"/>
        <v>103</v>
      </c>
      <c r="P857">
        <f t="shared" si="67"/>
        <v>31.91</v>
      </c>
      <c r="Q857" s="12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65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25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6"/>
        <v>218</v>
      </c>
      <c r="P858">
        <f t="shared" si="67"/>
        <v>19.46</v>
      </c>
      <c r="Q858" s="12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65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25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6"/>
        <v>100</v>
      </c>
      <c r="P859">
        <f t="shared" si="67"/>
        <v>50</v>
      </c>
      <c r="Q859" s="12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65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25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6"/>
        <v>144</v>
      </c>
      <c r="P860">
        <f t="shared" si="67"/>
        <v>22.74</v>
      </c>
      <c r="Q860" s="12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65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25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6"/>
        <v>105</v>
      </c>
      <c r="P861">
        <f t="shared" si="67"/>
        <v>42.72</v>
      </c>
      <c r="Q861" s="12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65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25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6"/>
        <v>18</v>
      </c>
      <c r="P862">
        <f t="shared" si="67"/>
        <v>52.92</v>
      </c>
      <c r="Q862" s="12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65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25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6"/>
        <v>2</v>
      </c>
      <c r="P863">
        <f t="shared" si="67"/>
        <v>50.5</v>
      </c>
      <c r="Q863" s="12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65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25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6"/>
        <v>0</v>
      </c>
      <c r="P864">
        <f t="shared" si="67"/>
        <v>42.5</v>
      </c>
      <c r="Q864" s="12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65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25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6"/>
        <v>5</v>
      </c>
      <c r="P865">
        <f t="shared" si="67"/>
        <v>18</v>
      </c>
      <c r="Q865" s="12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65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25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6"/>
        <v>42</v>
      </c>
      <c r="P866">
        <f t="shared" si="67"/>
        <v>34.18</v>
      </c>
      <c r="Q866" s="12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65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25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6"/>
        <v>2</v>
      </c>
      <c r="P867">
        <f t="shared" si="67"/>
        <v>22.5</v>
      </c>
      <c r="Q867" s="12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65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25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6"/>
        <v>18</v>
      </c>
      <c r="P868">
        <f t="shared" si="67"/>
        <v>58.18</v>
      </c>
      <c r="Q868" s="12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65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25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6"/>
        <v>24</v>
      </c>
      <c r="P869">
        <f t="shared" si="67"/>
        <v>109.18</v>
      </c>
      <c r="Q869" s="12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65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25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6"/>
        <v>0</v>
      </c>
      <c r="P870">
        <f t="shared" si="67"/>
        <v>50</v>
      </c>
      <c r="Q870" s="12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65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25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6"/>
        <v>12</v>
      </c>
      <c r="P871">
        <f t="shared" si="67"/>
        <v>346.67</v>
      </c>
      <c r="Q871" s="12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65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25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6"/>
        <v>0</v>
      </c>
      <c r="P872">
        <f t="shared" si="67"/>
        <v>12.4</v>
      </c>
      <c r="Q872" s="12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65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25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6"/>
        <v>5</v>
      </c>
      <c r="P873">
        <f t="shared" si="67"/>
        <v>27.08</v>
      </c>
      <c r="Q873" s="12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65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25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6"/>
        <v>1</v>
      </c>
      <c r="P874">
        <f t="shared" si="67"/>
        <v>32.5</v>
      </c>
      <c r="Q874" s="12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65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25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6"/>
        <v>1</v>
      </c>
      <c r="P875">
        <f t="shared" si="67"/>
        <v>9</v>
      </c>
      <c r="Q875" s="12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65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25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6"/>
        <v>24</v>
      </c>
      <c r="P876">
        <f t="shared" si="67"/>
        <v>34.76</v>
      </c>
      <c r="Q876" s="12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65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25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6"/>
        <v>0</v>
      </c>
      <c r="P877">
        <f t="shared" si="67"/>
        <v>0</v>
      </c>
      <c r="Q877" s="12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65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25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6"/>
        <v>41</v>
      </c>
      <c r="P878">
        <f t="shared" si="67"/>
        <v>28.58</v>
      </c>
      <c r="Q878" s="12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65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25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6"/>
        <v>68</v>
      </c>
      <c r="P879">
        <f t="shared" si="67"/>
        <v>46.59</v>
      </c>
      <c r="Q879" s="12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65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25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6"/>
        <v>1</v>
      </c>
      <c r="P880">
        <f t="shared" si="67"/>
        <v>32.5</v>
      </c>
      <c r="Q880" s="12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65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25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6"/>
        <v>31</v>
      </c>
      <c r="P881">
        <f t="shared" si="67"/>
        <v>21.47</v>
      </c>
      <c r="Q881" s="12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65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25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6"/>
        <v>3</v>
      </c>
      <c r="P882">
        <f t="shared" si="67"/>
        <v>14.13</v>
      </c>
      <c r="Q882" s="12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65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25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6"/>
        <v>1</v>
      </c>
      <c r="P883">
        <f t="shared" si="67"/>
        <v>30</v>
      </c>
      <c r="Q883" s="12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65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25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6"/>
        <v>20</v>
      </c>
      <c r="P884">
        <f t="shared" si="67"/>
        <v>21.57</v>
      </c>
      <c r="Q884" s="12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65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25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6"/>
        <v>40</v>
      </c>
      <c r="P885">
        <f t="shared" si="67"/>
        <v>83.38</v>
      </c>
      <c r="Q885" s="12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65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25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6"/>
        <v>1</v>
      </c>
      <c r="P886">
        <f t="shared" si="67"/>
        <v>10</v>
      </c>
      <c r="Q886" s="12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65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25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6"/>
        <v>75</v>
      </c>
      <c r="P887">
        <f t="shared" si="67"/>
        <v>35.71</v>
      </c>
      <c r="Q887" s="12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65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25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6"/>
        <v>41</v>
      </c>
      <c r="P888">
        <f t="shared" si="67"/>
        <v>29.29</v>
      </c>
      <c r="Q888" s="12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65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25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6"/>
        <v>0</v>
      </c>
      <c r="P889">
        <f t="shared" si="67"/>
        <v>0</v>
      </c>
      <c r="Q889" s="12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65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25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6"/>
        <v>7</v>
      </c>
      <c r="P890">
        <f t="shared" si="67"/>
        <v>18</v>
      </c>
      <c r="Q890" s="12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65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25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6"/>
        <v>9</v>
      </c>
      <c r="P891">
        <f t="shared" si="67"/>
        <v>73.760000000000005</v>
      </c>
      <c r="Q891" s="12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65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25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6"/>
        <v>4</v>
      </c>
      <c r="P892">
        <f t="shared" si="67"/>
        <v>31.25</v>
      </c>
      <c r="Q892" s="12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65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25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6"/>
        <v>3</v>
      </c>
      <c r="P893">
        <f t="shared" si="67"/>
        <v>28.89</v>
      </c>
      <c r="Q893" s="12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65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25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6"/>
        <v>41</v>
      </c>
      <c r="P894">
        <f t="shared" si="67"/>
        <v>143.82</v>
      </c>
      <c r="Q894" s="12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65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25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6"/>
        <v>10</v>
      </c>
      <c r="P895">
        <f t="shared" si="67"/>
        <v>40</v>
      </c>
      <c r="Q895" s="12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65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25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6"/>
        <v>39</v>
      </c>
      <c r="P896">
        <f t="shared" si="67"/>
        <v>147.81</v>
      </c>
      <c r="Q896" s="12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65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25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6"/>
        <v>2</v>
      </c>
      <c r="P897">
        <f t="shared" si="67"/>
        <v>27.86</v>
      </c>
      <c r="Q897" s="12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65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25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6"/>
        <v>40</v>
      </c>
      <c r="P898">
        <f t="shared" si="67"/>
        <v>44.44</v>
      </c>
      <c r="Q898" s="12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ref="U898:U961" si="70">YEAR(S898)</f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25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1">ROUND(E899/D899*100, 0)</f>
        <v>0</v>
      </c>
      <c r="P899">
        <f t="shared" ref="P899:P962" si="72">IFERROR(ROUND(E899/L899,2),0)</f>
        <v>0</v>
      </c>
      <c r="Q899" s="12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si="70"/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25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1"/>
        <v>3</v>
      </c>
      <c r="P900">
        <f t="shared" si="72"/>
        <v>35</v>
      </c>
      <c r="Q900" s="12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0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25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1"/>
        <v>37</v>
      </c>
      <c r="P901">
        <f t="shared" si="72"/>
        <v>35</v>
      </c>
      <c r="Q901" s="12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0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25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1"/>
        <v>0</v>
      </c>
      <c r="P902">
        <f t="shared" si="72"/>
        <v>10.5</v>
      </c>
      <c r="Q902" s="12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0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25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1"/>
        <v>0</v>
      </c>
      <c r="P903">
        <f t="shared" si="72"/>
        <v>0</v>
      </c>
      <c r="Q903" s="12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0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25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1"/>
        <v>0</v>
      </c>
      <c r="P904">
        <f t="shared" si="72"/>
        <v>30</v>
      </c>
      <c r="Q904" s="12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0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25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1"/>
        <v>3</v>
      </c>
      <c r="P905">
        <f t="shared" si="72"/>
        <v>40</v>
      </c>
      <c r="Q905" s="12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0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25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1"/>
        <v>0</v>
      </c>
      <c r="P906">
        <f t="shared" si="72"/>
        <v>50.33</v>
      </c>
      <c r="Q906" s="12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0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25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1"/>
        <v>3</v>
      </c>
      <c r="P907">
        <f t="shared" si="72"/>
        <v>32.67</v>
      </c>
      <c r="Q907" s="12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0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25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1"/>
        <v>0</v>
      </c>
      <c r="P908">
        <f t="shared" si="72"/>
        <v>0</v>
      </c>
      <c r="Q908" s="12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0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25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1"/>
        <v>0</v>
      </c>
      <c r="P909">
        <f t="shared" si="72"/>
        <v>0</v>
      </c>
      <c r="Q909" s="12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0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25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1"/>
        <v>0</v>
      </c>
      <c r="P910">
        <f t="shared" si="72"/>
        <v>0</v>
      </c>
      <c r="Q910" s="12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0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25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1"/>
        <v>3</v>
      </c>
      <c r="P911">
        <f t="shared" si="72"/>
        <v>65</v>
      </c>
      <c r="Q911" s="12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0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25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1"/>
        <v>22</v>
      </c>
      <c r="P912">
        <f t="shared" si="72"/>
        <v>24.6</v>
      </c>
      <c r="Q912" s="12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0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25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1"/>
        <v>0</v>
      </c>
      <c r="P913">
        <f t="shared" si="72"/>
        <v>0</v>
      </c>
      <c r="Q913" s="12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0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25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1"/>
        <v>1</v>
      </c>
      <c r="P914">
        <f t="shared" si="72"/>
        <v>15</v>
      </c>
      <c r="Q914" s="12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0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25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1"/>
        <v>7</v>
      </c>
      <c r="P915">
        <f t="shared" si="72"/>
        <v>82.58</v>
      </c>
      <c r="Q915" s="12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0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25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1"/>
        <v>0</v>
      </c>
      <c r="P916">
        <f t="shared" si="72"/>
        <v>0</v>
      </c>
      <c r="Q916" s="12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0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25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1"/>
        <v>6</v>
      </c>
      <c r="P917">
        <f t="shared" si="72"/>
        <v>41.67</v>
      </c>
      <c r="Q917" s="12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0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25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1"/>
        <v>0</v>
      </c>
      <c r="P918">
        <f t="shared" si="72"/>
        <v>0</v>
      </c>
      <c r="Q918" s="12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0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25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1"/>
        <v>1</v>
      </c>
      <c r="P919">
        <f t="shared" si="72"/>
        <v>30</v>
      </c>
      <c r="Q919" s="12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0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25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1"/>
        <v>5</v>
      </c>
      <c r="P920">
        <f t="shared" si="72"/>
        <v>19.600000000000001</v>
      </c>
      <c r="Q920" s="12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0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25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1"/>
        <v>1</v>
      </c>
      <c r="P921">
        <f t="shared" si="72"/>
        <v>100</v>
      </c>
      <c r="Q921" s="12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0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25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1"/>
        <v>0</v>
      </c>
      <c r="P922">
        <f t="shared" si="72"/>
        <v>0</v>
      </c>
      <c r="Q922" s="12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0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25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1"/>
        <v>31</v>
      </c>
      <c r="P923">
        <f t="shared" si="72"/>
        <v>231.75</v>
      </c>
      <c r="Q923" s="12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0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25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1"/>
        <v>21</v>
      </c>
      <c r="P924">
        <f t="shared" si="72"/>
        <v>189.33</v>
      </c>
      <c r="Q924" s="12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0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25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1"/>
        <v>2</v>
      </c>
      <c r="P925">
        <f t="shared" si="72"/>
        <v>55</v>
      </c>
      <c r="Q925" s="12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0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25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1"/>
        <v>11</v>
      </c>
      <c r="P926">
        <f t="shared" si="72"/>
        <v>21.8</v>
      </c>
      <c r="Q926" s="12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0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25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1"/>
        <v>3</v>
      </c>
      <c r="P927">
        <f t="shared" si="72"/>
        <v>32</v>
      </c>
      <c r="Q927" s="12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0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25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1"/>
        <v>0</v>
      </c>
      <c r="P928">
        <f t="shared" si="72"/>
        <v>0</v>
      </c>
      <c r="Q928" s="12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0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25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1"/>
        <v>0</v>
      </c>
      <c r="P929">
        <f t="shared" si="72"/>
        <v>0</v>
      </c>
      <c r="Q929" s="12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0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25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1"/>
        <v>11</v>
      </c>
      <c r="P930">
        <f t="shared" si="72"/>
        <v>56.25</v>
      </c>
      <c r="Q930" s="12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0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25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1"/>
        <v>0</v>
      </c>
      <c r="P931">
        <f t="shared" si="72"/>
        <v>0</v>
      </c>
      <c r="Q931" s="12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0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25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1"/>
        <v>38</v>
      </c>
      <c r="P932">
        <f t="shared" si="72"/>
        <v>69</v>
      </c>
      <c r="Q932" s="12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0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25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1"/>
        <v>7</v>
      </c>
      <c r="P933">
        <f t="shared" si="72"/>
        <v>18.71</v>
      </c>
      <c r="Q933" s="12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0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25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1"/>
        <v>15</v>
      </c>
      <c r="P934">
        <f t="shared" si="72"/>
        <v>46.03</v>
      </c>
      <c r="Q934" s="12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0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25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1"/>
        <v>6</v>
      </c>
      <c r="P935">
        <f t="shared" si="72"/>
        <v>60</v>
      </c>
      <c r="Q935" s="12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0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25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1"/>
        <v>30</v>
      </c>
      <c r="P936">
        <f t="shared" si="72"/>
        <v>50.67</v>
      </c>
      <c r="Q936" s="12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0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25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1"/>
        <v>1</v>
      </c>
      <c r="P937">
        <f t="shared" si="72"/>
        <v>25</v>
      </c>
      <c r="Q937" s="12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0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25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1"/>
        <v>0</v>
      </c>
      <c r="P938">
        <f t="shared" si="72"/>
        <v>0</v>
      </c>
      <c r="Q938" s="12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0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25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1"/>
        <v>1</v>
      </c>
      <c r="P939">
        <f t="shared" si="72"/>
        <v>20</v>
      </c>
      <c r="Q939" s="12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0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25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1"/>
        <v>0</v>
      </c>
      <c r="P940">
        <f t="shared" si="72"/>
        <v>25</v>
      </c>
      <c r="Q940" s="12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0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25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1"/>
        <v>1</v>
      </c>
      <c r="P941">
        <f t="shared" si="72"/>
        <v>20</v>
      </c>
      <c r="Q941" s="12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0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25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1"/>
        <v>17</v>
      </c>
      <c r="P942">
        <f t="shared" si="72"/>
        <v>110.29</v>
      </c>
      <c r="Q942" s="12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0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25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1"/>
        <v>2</v>
      </c>
      <c r="P943">
        <f t="shared" si="72"/>
        <v>37.450000000000003</v>
      </c>
      <c r="Q943" s="12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0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25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1"/>
        <v>9</v>
      </c>
      <c r="P944">
        <f t="shared" si="72"/>
        <v>41.75</v>
      </c>
      <c r="Q944" s="12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0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25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1"/>
        <v>10</v>
      </c>
      <c r="P945">
        <f t="shared" si="72"/>
        <v>24.08</v>
      </c>
      <c r="Q945" s="12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0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25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1"/>
        <v>13</v>
      </c>
      <c r="P946">
        <f t="shared" si="72"/>
        <v>69.41</v>
      </c>
      <c r="Q946" s="12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0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25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1"/>
        <v>2</v>
      </c>
      <c r="P947">
        <f t="shared" si="72"/>
        <v>155.25</v>
      </c>
      <c r="Q947" s="12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0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25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1"/>
        <v>2</v>
      </c>
      <c r="P948">
        <f t="shared" si="72"/>
        <v>57.2</v>
      </c>
      <c r="Q948" s="12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0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25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1"/>
        <v>0</v>
      </c>
      <c r="P949">
        <f t="shared" si="72"/>
        <v>0</v>
      </c>
      <c r="Q949" s="12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0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25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1"/>
        <v>12</v>
      </c>
      <c r="P950">
        <f t="shared" si="72"/>
        <v>60</v>
      </c>
      <c r="Q950" s="12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0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25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1"/>
        <v>1</v>
      </c>
      <c r="P951">
        <f t="shared" si="72"/>
        <v>39</v>
      </c>
      <c r="Q951" s="12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0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25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1"/>
        <v>28</v>
      </c>
      <c r="P952">
        <f t="shared" si="72"/>
        <v>58.42</v>
      </c>
      <c r="Q952" s="12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0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25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1"/>
        <v>38</v>
      </c>
      <c r="P953">
        <f t="shared" si="72"/>
        <v>158.63999999999999</v>
      </c>
      <c r="Q953" s="12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0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25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1"/>
        <v>40</v>
      </c>
      <c r="P954">
        <f t="shared" si="72"/>
        <v>99.86</v>
      </c>
      <c r="Q954" s="12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0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25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1"/>
        <v>1</v>
      </c>
      <c r="P955">
        <f t="shared" si="72"/>
        <v>25.2</v>
      </c>
      <c r="Q955" s="12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0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25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1"/>
        <v>43</v>
      </c>
      <c r="P956">
        <f t="shared" si="72"/>
        <v>89.19</v>
      </c>
      <c r="Q956" s="12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0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25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1"/>
        <v>6</v>
      </c>
      <c r="P957">
        <f t="shared" si="72"/>
        <v>182.62</v>
      </c>
      <c r="Q957" s="12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0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25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1"/>
        <v>2</v>
      </c>
      <c r="P958">
        <f t="shared" si="72"/>
        <v>50.65</v>
      </c>
      <c r="Q958" s="12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0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25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1"/>
        <v>2</v>
      </c>
      <c r="P959">
        <f t="shared" si="72"/>
        <v>33.29</v>
      </c>
      <c r="Q959" s="12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0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25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1"/>
        <v>11</v>
      </c>
      <c r="P960">
        <f t="shared" si="72"/>
        <v>51.82</v>
      </c>
      <c r="Q960" s="12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0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25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1"/>
        <v>39</v>
      </c>
      <c r="P961">
        <f t="shared" si="72"/>
        <v>113.63</v>
      </c>
      <c r="Q961" s="12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0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25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1"/>
        <v>46</v>
      </c>
      <c r="P962">
        <f t="shared" si="72"/>
        <v>136.46</v>
      </c>
      <c r="Q962" s="12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ref="U962:U1025" si="75">YEAR(S962)</f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25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6">ROUND(E963/D963*100, 0)</f>
        <v>42</v>
      </c>
      <c r="P963">
        <f t="shared" ref="P963:P1026" si="77">IFERROR(ROUND(E963/L963,2),0)</f>
        <v>364.35</v>
      </c>
      <c r="Q963" s="12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si="75"/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25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6"/>
        <v>28</v>
      </c>
      <c r="P964">
        <f t="shared" si="77"/>
        <v>19.239999999999998</v>
      </c>
      <c r="Q964" s="12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75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25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6"/>
        <v>1</v>
      </c>
      <c r="P965">
        <f t="shared" si="77"/>
        <v>41.89</v>
      </c>
      <c r="Q965" s="12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75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25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6"/>
        <v>1</v>
      </c>
      <c r="P966">
        <f t="shared" si="77"/>
        <v>30.31</v>
      </c>
      <c r="Q966" s="12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75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25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6"/>
        <v>1</v>
      </c>
      <c r="P967">
        <f t="shared" si="77"/>
        <v>49.67</v>
      </c>
      <c r="Q967" s="12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75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25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6"/>
        <v>15</v>
      </c>
      <c r="P968">
        <f t="shared" si="77"/>
        <v>59.2</v>
      </c>
      <c r="Q968" s="12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75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25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6"/>
        <v>18</v>
      </c>
      <c r="P969">
        <f t="shared" si="77"/>
        <v>43.98</v>
      </c>
      <c r="Q969" s="12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75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25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6"/>
        <v>1</v>
      </c>
      <c r="P970">
        <f t="shared" si="77"/>
        <v>26.5</v>
      </c>
      <c r="Q970" s="12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75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25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6"/>
        <v>47</v>
      </c>
      <c r="P971">
        <f t="shared" si="77"/>
        <v>1272.73</v>
      </c>
      <c r="Q971" s="12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75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25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6"/>
        <v>46</v>
      </c>
      <c r="P972">
        <f t="shared" si="77"/>
        <v>164</v>
      </c>
      <c r="Q972" s="12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75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25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6"/>
        <v>0</v>
      </c>
      <c r="P973">
        <f t="shared" si="77"/>
        <v>45.2</v>
      </c>
      <c r="Q973" s="12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75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25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6"/>
        <v>35</v>
      </c>
      <c r="P974">
        <f t="shared" si="77"/>
        <v>153.88999999999999</v>
      </c>
      <c r="Q974" s="12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75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25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6"/>
        <v>2</v>
      </c>
      <c r="P975">
        <f t="shared" si="77"/>
        <v>51.38</v>
      </c>
      <c r="Q975" s="12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75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25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6"/>
        <v>1</v>
      </c>
      <c r="P976">
        <f t="shared" si="77"/>
        <v>93.33</v>
      </c>
      <c r="Q976" s="12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75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25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6"/>
        <v>3</v>
      </c>
      <c r="P977">
        <f t="shared" si="77"/>
        <v>108.63</v>
      </c>
      <c r="Q977" s="12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75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25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6"/>
        <v>2</v>
      </c>
      <c r="P978">
        <f t="shared" si="77"/>
        <v>160.5</v>
      </c>
      <c r="Q978" s="12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75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25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6"/>
        <v>34</v>
      </c>
      <c r="P979">
        <f t="shared" si="77"/>
        <v>75.75</v>
      </c>
      <c r="Q979" s="12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75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25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6"/>
        <v>56</v>
      </c>
      <c r="P980">
        <f t="shared" si="77"/>
        <v>790.84</v>
      </c>
      <c r="Q980" s="12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75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25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6"/>
        <v>83</v>
      </c>
      <c r="P981">
        <f t="shared" si="77"/>
        <v>301.94</v>
      </c>
      <c r="Q981" s="12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75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25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6"/>
        <v>15</v>
      </c>
      <c r="P982">
        <f t="shared" si="77"/>
        <v>47.94</v>
      </c>
      <c r="Q982" s="12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75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25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6"/>
        <v>0</v>
      </c>
      <c r="P983">
        <f t="shared" si="77"/>
        <v>2.75</v>
      </c>
      <c r="Q983" s="12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75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25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6"/>
        <v>0</v>
      </c>
      <c r="P984">
        <f t="shared" si="77"/>
        <v>1</v>
      </c>
      <c r="Q984" s="12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75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25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6"/>
        <v>30</v>
      </c>
      <c r="P985">
        <f t="shared" si="77"/>
        <v>171.79</v>
      </c>
      <c r="Q985" s="12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75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25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6"/>
        <v>1</v>
      </c>
      <c r="P986">
        <f t="shared" si="77"/>
        <v>35.33</v>
      </c>
      <c r="Q986" s="12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75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25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6"/>
        <v>6</v>
      </c>
      <c r="P987">
        <f t="shared" si="77"/>
        <v>82.09</v>
      </c>
      <c r="Q987" s="12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75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25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6"/>
        <v>13</v>
      </c>
      <c r="P988">
        <f t="shared" si="77"/>
        <v>110.87</v>
      </c>
      <c r="Q988" s="12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75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25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6"/>
        <v>13</v>
      </c>
      <c r="P989">
        <f t="shared" si="77"/>
        <v>161.22</v>
      </c>
      <c r="Q989" s="12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75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25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6"/>
        <v>0</v>
      </c>
      <c r="P990">
        <f t="shared" si="77"/>
        <v>0</v>
      </c>
      <c r="Q990" s="12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75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25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6"/>
        <v>17</v>
      </c>
      <c r="P991">
        <f t="shared" si="77"/>
        <v>52.41</v>
      </c>
      <c r="Q991" s="12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75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25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6"/>
        <v>0</v>
      </c>
      <c r="P992">
        <f t="shared" si="77"/>
        <v>13</v>
      </c>
      <c r="Q992" s="12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75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25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6"/>
        <v>4</v>
      </c>
      <c r="P993">
        <f t="shared" si="77"/>
        <v>30.29</v>
      </c>
      <c r="Q993" s="12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75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25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6"/>
        <v>0</v>
      </c>
      <c r="P994">
        <f t="shared" si="77"/>
        <v>116.75</v>
      </c>
      <c r="Q994" s="12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75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25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6"/>
        <v>25</v>
      </c>
      <c r="P995">
        <f t="shared" si="77"/>
        <v>89.6</v>
      </c>
      <c r="Q995" s="12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75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25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6"/>
        <v>2</v>
      </c>
      <c r="P996">
        <f t="shared" si="77"/>
        <v>424.45</v>
      </c>
      <c r="Q996" s="12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75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25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6"/>
        <v>7</v>
      </c>
      <c r="P997">
        <f t="shared" si="77"/>
        <v>80.67</v>
      </c>
      <c r="Q997" s="12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75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25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6"/>
        <v>2</v>
      </c>
      <c r="P998">
        <f t="shared" si="77"/>
        <v>13</v>
      </c>
      <c r="Q998" s="12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75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25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6"/>
        <v>1</v>
      </c>
      <c r="P999">
        <f t="shared" si="77"/>
        <v>8.1300000000000008</v>
      </c>
      <c r="Q999" s="12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75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25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6"/>
        <v>59</v>
      </c>
      <c r="P1000">
        <f t="shared" si="77"/>
        <v>153.43</v>
      </c>
      <c r="Q1000" s="12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75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25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6"/>
        <v>8</v>
      </c>
      <c r="P1001">
        <f t="shared" si="77"/>
        <v>292.08</v>
      </c>
      <c r="Q1001" s="12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75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25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6"/>
        <v>2</v>
      </c>
      <c r="P1002">
        <f t="shared" si="77"/>
        <v>3304</v>
      </c>
      <c r="Q1002" s="12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75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25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6"/>
        <v>104</v>
      </c>
      <c r="P1003">
        <f t="shared" si="77"/>
        <v>1300</v>
      </c>
      <c r="Q1003" s="12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75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25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6"/>
        <v>30</v>
      </c>
      <c r="P1004">
        <f t="shared" si="77"/>
        <v>134.55000000000001</v>
      </c>
      <c r="Q1004" s="12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75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25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6"/>
        <v>16</v>
      </c>
      <c r="P1005">
        <f t="shared" si="77"/>
        <v>214.07</v>
      </c>
      <c r="Q1005" s="12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75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25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6"/>
        <v>82</v>
      </c>
      <c r="P1006">
        <f t="shared" si="77"/>
        <v>216.34</v>
      </c>
      <c r="Q1006" s="12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75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25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6"/>
        <v>75</v>
      </c>
      <c r="P1007">
        <f t="shared" si="77"/>
        <v>932.31</v>
      </c>
      <c r="Q1007" s="12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75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25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6"/>
        <v>6</v>
      </c>
      <c r="P1008">
        <f t="shared" si="77"/>
        <v>29.25</v>
      </c>
      <c r="Q1008" s="12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75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25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6"/>
        <v>44</v>
      </c>
      <c r="P1009">
        <f t="shared" si="77"/>
        <v>174.95</v>
      </c>
      <c r="Q1009" s="12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75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25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6"/>
        <v>0</v>
      </c>
      <c r="P1010">
        <f t="shared" si="77"/>
        <v>250</v>
      </c>
      <c r="Q1010" s="12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75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25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6"/>
        <v>13</v>
      </c>
      <c r="P1011">
        <f t="shared" si="77"/>
        <v>65</v>
      </c>
      <c r="Q1011" s="12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75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25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6"/>
        <v>0</v>
      </c>
      <c r="P1012">
        <f t="shared" si="77"/>
        <v>55</v>
      </c>
      <c r="Q1012" s="12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75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25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6"/>
        <v>0</v>
      </c>
      <c r="P1013">
        <f t="shared" si="77"/>
        <v>75</v>
      </c>
      <c r="Q1013" s="12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75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25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6"/>
        <v>21535</v>
      </c>
      <c r="P1014">
        <f t="shared" si="77"/>
        <v>1389.36</v>
      </c>
      <c r="Q1014" s="12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75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25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6"/>
        <v>35</v>
      </c>
      <c r="P1015">
        <f t="shared" si="77"/>
        <v>95.91</v>
      </c>
      <c r="Q1015" s="12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75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25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6"/>
        <v>31</v>
      </c>
      <c r="P1016">
        <f t="shared" si="77"/>
        <v>191.25</v>
      </c>
      <c r="Q1016" s="12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75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25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6"/>
        <v>3</v>
      </c>
      <c r="P1017">
        <f t="shared" si="77"/>
        <v>40</v>
      </c>
      <c r="Q1017" s="12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75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25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6"/>
        <v>3</v>
      </c>
      <c r="P1018">
        <f t="shared" si="77"/>
        <v>74.790000000000006</v>
      </c>
      <c r="Q1018" s="12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75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25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6"/>
        <v>23</v>
      </c>
      <c r="P1019">
        <f t="shared" si="77"/>
        <v>161.12</v>
      </c>
      <c r="Q1019" s="12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75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25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6"/>
        <v>3</v>
      </c>
      <c r="P1020">
        <f t="shared" si="77"/>
        <v>88.71</v>
      </c>
      <c r="Q1020" s="12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75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25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6"/>
        <v>47</v>
      </c>
      <c r="P1021">
        <f t="shared" si="77"/>
        <v>53.25</v>
      </c>
      <c r="Q1021" s="12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75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25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6"/>
        <v>206</v>
      </c>
      <c r="P1022">
        <f t="shared" si="77"/>
        <v>106.2</v>
      </c>
      <c r="Q1022" s="12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75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25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6"/>
        <v>352</v>
      </c>
      <c r="P1023">
        <f t="shared" si="77"/>
        <v>22.08</v>
      </c>
      <c r="Q1023" s="12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75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25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6"/>
        <v>115</v>
      </c>
      <c r="P1024">
        <f t="shared" si="77"/>
        <v>31.05</v>
      </c>
      <c r="Q1024" s="12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75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25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6"/>
        <v>237</v>
      </c>
      <c r="P1025">
        <f t="shared" si="77"/>
        <v>36.21</v>
      </c>
      <c r="Q1025" s="12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75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25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6"/>
        <v>119</v>
      </c>
      <c r="P1026">
        <f t="shared" si="77"/>
        <v>388.98</v>
      </c>
      <c r="Q1026" s="12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ref="U1026:U1089" si="80">YEAR(S1026)</f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25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1">ROUND(E1027/D1027*100, 0)</f>
        <v>110</v>
      </c>
      <c r="P1027">
        <f t="shared" ref="P1027:P1090" si="82">IFERROR(ROUND(E1027/L1027,2),0)</f>
        <v>71.849999999999994</v>
      </c>
      <c r="Q1027" s="12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si="80"/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25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1"/>
        <v>100</v>
      </c>
      <c r="P1028">
        <f t="shared" si="82"/>
        <v>57.38</v>
      </c>
      <c r="Q1028" s="12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0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25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1"/>
        <v>103</v>
      </c>
      <c r="P1029">
        <f t="shared" si="82"/>
        <v>69.67</v>
      </c>
      <c r="Q1029" s="12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0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25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1"/>
        <v>117</v>
      </c>
      <c r="P1030">
        <f t="shared" si="82"/>
        <v>45.99</v>
      </c>
      <c r="Q1030" s="12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0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25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1"/>
        <v>112</v>
      </c>
      <c r="P1031">
        <f t="shared" si="82"/>
        <v>79.260000000000005</v>
      </c>
      <c r="Q1031" s="12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0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25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1"/>
        <v>342</v>
      </c>
      <c r="P1032">
        <f t="shared" si="82"/>
        <v>43.03</v>
      </c>
      <c r="Q1032" s="12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0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25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1"/>
        <v>107</v>
      </c>
      <c r="P1033">
        <f t="shared" si="82"/>
        <v>108.48</v>
      </c>
      <c r="Q1033" s="12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0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25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1"/>
        <v>108</v>
      </c>
      <c r="P1034">
        <f t="shared" si="82"/>
        <v>61.03</v>
      </c>
      <c r="Q1034" s="12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0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25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1"/>
        <v>103</v>
      </c>
      <c r="P1035">
        <f t="shared" si="82"/>
        <v>50.59</v>
      </c>
      <c r="Q1035" s="12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0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25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1"/>
        <v>130</v>
      </c>
      <c r="P1036">
        <f t="shared" si="82"/>
        <v>39.159999999999997</v>
      </c>
      <c r="Q1036" s="12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0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25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1"/>
        <v>108</v>
      </c>
      <c r="P1037">
        <f t="shared" si="82"/>
        <v>65.16</v>
      </c>
      <c r="Q1037" s="12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0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25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1"/>
        <v>112</v>
      </c>
      <c r="P1038">
        <f t="shared" si="82"/>
        <v>23.96</v>
      </c>
      <c r="Q1038" s="12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0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25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1"/>
        <v>102</v>
      </c>
      <c r="P1039">
        <f t="shared" si="82"/>
        <v>48.62</v>
      </c>
      <c r="Q1039" s="12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0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25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1"/>
        <v>145</v>
      </c>
      <c r="P1040">
        <f t="shared" si="82"/>
        <v>35.74</v>
      </c>
      <c r="Q1040" s="12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0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25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1"/>
        <v>128</v>
      </c>
      <c r="P1041">
        <f t="shared" si="82"/>
        <v>21.37</v>
      </c>
      <c r="Q1041" s="12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0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25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1"/>
        <v>0</v>
      </c>
      <c r="P1042">
        <f t="shared" si="82"/>
        <v>250</v>
      </c>
      <c r="Q1042" s="12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0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25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1"/>
        <v>0</v>
      </c>
      <c r="P1043">
        <f t="shared" si="82"/>
        <v>0</v>
      </c>
      <c r="Q1043" s="12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0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25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1"/>
        <v>2</v>
      </c>
      <c r="P1044">
        <f t="shared" si="82"/>
        <v>10</v>
      </c>
      <c r="Q1044" s="12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0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25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1"/>
        <v>9</v>
      </c>
      <c r="P1045">
        <f t="shared" si="82"/>
        <v>29.24</v>
      </c>
      <c r="Q1045" s="12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0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25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1"/>
        <v>0</v>
      </c>
      <c r="P1046">
        <f t="shared" si="82"/>
        <v>3</v>
      </c>
      <c r="Q1046" s="12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0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25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1"/>
        <v>3</v>
      </c>
      <c r="P1047">
        <f t="shared" si="82"/>
        <v>33.25</v>
      </c>
      <c r="Q1047" s="12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0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25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1"/>
        <v>0</v>
      </c>
      <c r="P1048">
        <f t="shared" si="82"/>
        <v>0</v>
      </c>
      <c r="Q1048" s="12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0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25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1"/>
        <v>0</v>
      </c>
      <c r="P1049">
        <f t="shared" si="82"/>
        <v>1</v>
      </c>
      <c r="Q1049" s="12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0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25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1"/>
        <v>1</v>
      </c>
      <c r="P1050">
        <f t="shared" si="82"/>
        <v>53</v>
      </c>
      <c r="Q1050" s="12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0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25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1"/>
        <v>0</v>
      </c>
      <c r="P1051">
        <f t="shared" si="82"/>
        <v>0</v>
      </c>
      <c r="Q1051" s="12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0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25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1"/>
        <v>0</v>
      </c>
      <c r="P1052">
        <f t="shared" si="82"/>
        <v>0</v>
      </c>
      <c r="Q1052" s="12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0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25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1"/>
        <v>0</v>
      </c>
      <c r="P1053">
        <f t="shared" si="82"/>
        <v>0</v>
      </c>
      <c r="Q1053" s="12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0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25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1"/>
        <v>0</v>
      </c>
      <c r="P1054">
        <f t="shared" si="82"/>
        <v>0</v>
      </c>
      <c r="Q1054" s="12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0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25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1"/>
        <v>1</v>
      </c>
      <c r="P1055">
        <f t="shared" si="82"/>
        <v>15</v>
      </c>
      <c r="Q1055" s="12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0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25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1"/>
        <v>0</v>
      </c>
      <c r="P1056">
        <f t="shared" si="82"/>
        <v>0</v>
      </c>
      <c r="Q1056" s="12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0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25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1"/>
        <v>0</v>
      </c>
      <c r="P1057">
        <f t="shared" si="82"/>
        <v>0</v>
      </c>
      <c r="Q1057" s="12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0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25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1"/>
        <v>0</v>
      </c>
      <c r="P1058">
        <f t="shared" si="82"/>
        <v>0</v>
      </c>
      <c r="Q1058" s="12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0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25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1"/>
        <v>0</v>
      </c>
      <c r="P1059">
        <f t="shared" si="82"/>
        <v>0</v>
      </c>
      <c r="Q1059" s="12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0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25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1"/>
        <v>0</v>
      </c>
      <c r="P1060">
        <f t="shared" si="82"/>
        <v>0</v>
      </c>
      <c r="Q1060" s="12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0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25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1"/>
        <v>0</v>
      </c>
      <c r="P1061">
        <f t="shared" si="82"/>
        <v>0</v>
      </c>
      <c r="Q1061" s="12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0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25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1"/>
        <v>1</v>
      </c>
      <c r="P1062">
        <f t="shared" si="82"/>
        <v>50</v>
      </c>
      <c r="Q1062" s="12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0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25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1"/>
        <v>0</v>
      </c>
      <c r="P1063">
        <f t="shared" si="82"/>
        <v>0</v>
      </c>
      <c r="Q1063" s="12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0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25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1"/>
        <v>95</v>
      </c>
      <c r="P1064">
        <f t="shared" si="82"/>
        <v>47.5</v>
      </c>
      <c r="Q1064" s="12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0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25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1"/>
        <v>0</v>
      </c>
      <c r="P1065">
        <f t="shared" si="82"/>
        <v>0</v>
      </c>
      <c r="Q1065" s="12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0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25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1"/>
        <v>9</v>
      </c>
      <c r="P1066">
        <f t="shared" si="82"/>
        <v>65.67</v>
      </c>
      <c r="Q1066" s="12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0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25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1"/>
        <v>3</v>
      </c>
      <c r="P1067">
        <f t="shared" si="82"/>
        <v>16.2</v>
      </c>
      <c r="Q1067" s="12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0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25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1"/>
        <v>3</v>
      </c>
      <c r="P1068">
        <f t="shared" si="82"/>
        <v>34.130000000000003</v>
      </c>
      <c r="Q1068" s="12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0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25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1"/>
        <v>26</v>
      </c>
      <c r="P1069">
        <f t="shared" si="82"/>
        <v>13</v>
      </c>
      <c r="Q1069" s="12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0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25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1"/>
        <v>0</v>
      </c>
      <c r="P1070">
        <f t="shared" si="82"/>
        <v>11.25</v>
      </c>
      <c r="Q1070" s="12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0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25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1"/>
        <v>39</v>
      </c>
      <c r="P1071">
        <f t="shared" si="82"/>
        <v>40.479999999999997</v>
      </c>
      <c r="Q1071" s="12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0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25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1"/>
        <v>1</v>
      </c>
      <c r="P1072">
        <f t="shared" si="82"/>
        <v>35</v>
      </c>
      <c r="Q1072" s="12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0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25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1"/>
        <v>0</v>
      </c>
      <c r="P1073">
        <f t="shared" si="82"/>
        <v>0</v>
      </c>
      <c r="Q1073" s="12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0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25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1"/>
        <v>0</v>
      </c>
      <c r="P1074">
        <f t="shared" si="82"/>
        <v>12.75</v>
      </c>
      <c r="Q1074" s="12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0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25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1"/>
        <v>1</v>
      </c>
      <c r="P1075">
        <f t="shared" si="82"/>
        <v>10</v>
      </c>
      <c r="Q1075" s="12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0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25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1"/>
        <v>6</v>
      </c>
      <c r="P1076">
        <f t="shared" si="82"/>
        <v>113.57</v>
      </c>
      <c r="Q1076" s="12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0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25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1"/>
        <v>5</v>
      </c>
      <c r="P1077">
        <f t="shared" si="82"/>
        <v>15</v>
      </c>
      <c r="Q1077" s="12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0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25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1"/>
        <v>63</v>
      </c>
      <c r="P1078">
        <f t="shared" si="82"/>
        <v>48.28</v>
      </c>
      <c r="Q1078" s="12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0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25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1"/>
        <v>29</v>
      </c>
      <c r="P1079">
        <f t="shared" si="82"/>
        <v>43.98</v>
      </c>
      <c r="Q1079" s="12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0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25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1"/>
        <v>8</v>
      </c>
      <c r="P1080">
        <f t="shared" si="82"/>
        <v>9</v>
      </c>
      <c r="Q1080" s="12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0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25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1"/>
        <v>3</v>
      </c>
      <c r="P1081">
        <f t="shared" si="82"/>
        <v>37.67</v>
      </c>
      <c r="Q1081" s="12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0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25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1"/>
        <v>9</v>
      </c>
      <c r="P1082">
        <f t="shared" si="82"/>
        <v>18.579999999999998</v>
      </c>
      <c r="Q1082" s="12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0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25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1"/>
        <v>0</v>
      </c>
      <c r="P1083">
        <f t="shared" si="82"/>
        <v>3</v>
      </c>
      <c r="Q1083" s="12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0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25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1"/>
        <v>1</v>
      </c>
      <c r="P1084">
        <f t="shared" si="82"/>
        <v>18.670000000000002</v>
      </c>
      <c r="Q1084" s="12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0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25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1"/>
        <v>1</v>
      </c>
      <c r="P1085">
        <f t="shared" si="82"/>
        <v>410</v>
      </c>
      <c r="Q1085" s="12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0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25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1"/>
        <v>0</v>
      </c>
      <c r="P1086">
        <f t="shared" si="82"/>
        <v>0</v>
      </c>
      <c r="Q1086" s="12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0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25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1"/>
        <v>3</v>
      </c>
      <c r="P1087">
        <f t="shared" si="82"/>
        <v>114</v>
      </c>
      <c r="Q1087" s="12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0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25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1"/>
        <v>0</v>
      </c>
      <c r="P1088">
        <f t="shared" si="82"/>
        <v>7.5</v>
      </c>
      <c r="Q1088" s="12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0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25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1"/>
        <v>0</v>
      </c>
      <c r="P1089">
        <f t="shared" si="82"/>
        <v>0</v>
      </c>
      <c r="Q1089" s="12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0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25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1"/>
        <v>14</v>
      </c>
      <c r="P1090">
        <f t="shared" si="82"/>
        <v>43.42</v>
      </c>
      <c r="Q1090" s="12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ref="U1090:U1153" si="85">YEAR(S1090)</f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25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6">ROUND(E1091/D1091*100, 0)</f>
        <v>8</v>
      </c>
      <c r="P1091">
        <f t="shared" ref="P1091:P1154" si="87">IFERROR(ROUND(E1091/L1091,2),0)</f>
        <v>23.96</v>
      </c>
      <c r="Q1091" s="12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si="85"/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25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6"/>
        <v>0</v>
      </c>
      <c r="P1092">
        <f t="shared" si="87"/>
        <v>5</v>
      </c>
      <c r="Q1092" s="12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85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25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6"/>
        <v>13</v>
      </c>
      <c r="P1093">
        <f t="shared" si="87"/>
        <v>12.5</v>
      </c>
      <c r="Q1093" s="12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85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25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6"/>
        <v>1</v>
      </c>
      <c r="P1094">
        <f t="shared" si="87"/>
        <v>3</v>
      </c>
      <c r="Q1094" s="12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85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25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6"/>
        <v>14</v>
      </c>
      <c r="P1095">
        <f t="shared" si="87"/>
        <v>10.56</v>
      </c>
      <c r="Q1095" s="12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85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25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6"/>
        <v>18</v>
      </c>
      <c r="P1096">
        <f t="shared" si="87"/>
        <v>122</v>
      </c>
      <c r="Q1096" s="12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85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25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6"/>
        <v>5</v>
      </c>
      <c r="P1097">
        <f t="shared" si="87"/>
        <v>267.81</v>
      </c>
      <c r="Q1097" s="12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85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25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6"/>
        <v>18</v>
      </c>
      <c r="P1098">
        <f t="shared" si="87"/>
        <v>74.209999999999994</v>
      </c>
      <c r="Q1098" s="12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85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25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6"/>
        <v>0</v>
      </c>
      <c r="P1099">
        <f t="shared" si="87"/>
        <v>6.71</v>
      </c>
      <c r="Q1099" s="12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85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25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6"/>
        <v>7</v>
      </c>
      <c r="P1100">
        <f t="shared" si="87"/>
        <v>81.95</v>
      </c>
      <c r="Q1100" s="12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85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25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6"/>
        <v>1</v>
      </c>
      <c r="P1101">
        <f t="shared" si="87"/>
        <v>25</v>
      </c>
      <c r="Q1101" s="12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85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25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6"/>
        <v>3</v>
      </c>
      <c r="P1102">
        <f t="shared" si="87"/>
        <v>10</v>
      </c>
      <c r="Q1102" s="12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85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25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6"/>
        <v>0</v>
      </c>
      <c r="P1103">
        <f t="shared" si="87"/>
        <v>6.83</v>
      </c>
      <c r="Q1103" s="12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85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25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6"/>
        <v>5</v>
      </c>
      <c r="P1104">
        <f t="shared" si="87"/>
        <v>17.71</v>
      </c>
      <c r="Q1104" s="12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85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25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6"/>
        <v>2</v>
      </c>
      <c r="P1105">
        <f t="shared" si="87"/>
        <v>16.2</v>
      </c>
      <c r="Q1105" s="12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85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25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6"/>
        <v>5</v>
      </c>
      <c r="P1106">
        <f t="shared" si="87"/>
        <v>80.3</v>
      </c>
      <c r="Q1106" s="12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85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25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6"/>
        <v>0</v>
      </c>
      <c r="P1107">
        <f t="shared" si="87"/>
        <v>71.55</v>
      </c>
      <c r="Q1107" s="12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85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25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6"/>
        <v>41</v>
      </c>
      <c r="P1108">
        <f t="shared" si="87"/>
        <v>23.57</v>
      </c>
      <c r="Q1108" s="12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85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25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6"/>
        <v>0</v>
      </c>
      <c r="P1109">
        <f t="shared" si="87"/>
        <v>0</v>
      </c>
      <c r="Q1109" s="12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85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25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6"/>
        <v>3</v>
      </c>
      <c r="P1110">
        <f t="shared" si="87"/>
        <v>34.880000000000003</v>
      </c>
      <c r="Q1110" s="12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85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25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6"/>
        <v>0</v>
      </c>
      <c r="P1111">
        <f t="shared" si="87"/>
        <v>15</v>
      </c>
      <c r="Q1111" s="12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85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25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6"/>
        <v>1</v>
      </c>
      <c r="P1112">
        <f t="shared" si="87"/>
        <v>23.18</v>
      </c>
      <c r="Q1112" s="12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85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25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6"/>
        <v>0</v>
      </c>
      <c r="P1113">
        <f t="shared" si="87"/>
        <v>1</v>
      </c>
      <c r="Q1113" s="12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85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25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6"/>
        <v>36</v>
      </c>
      <c r="P1114">
        <f t="shared" si="87"/>
        <v>100.23</v>
      </c>
      <c r="Q1114" s="12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85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25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6"/>
        <v>1</v>
      </c>
      <c r="P1115">
        <f t="shared" si="87"/>
        <v>5</v>
      </c>
      <c r="Q1115" s="12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85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25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6"/>
        <v>0</v>
      </c>
      <c r="P1116">
        <f t="shared" si="87"/>
        <v>3.33</v>
      </c>
      <c r="Q1116" s="12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85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25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6"/>
        <v>0</v>
      </c>
      <c r="P1117">
        <f t="shared" si="87"/>
        <v>13.25</v>
      </c>
      <c r="Q1117" s="12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85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25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6"/>
        <v>0</v>
      </c>
      <c r="P1118">
        <f t="shared" si="87"/>
        <v>17.850000000000001</v>
      </c>
      <c r="Q1118" s="12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85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25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6"/>
        <v>8</v>
      </c>
      <c r="P1119">
        <f t="shared" si="87"/>
        <v>10.38</v>
      </c>
      <c r="Q1119" s="12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85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25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6"/>
        <v>2</v>
      </c>
      <c r="P1120">
        <f t="shared" si="87"/>
        <v>36.33</v>
      </c>
      <c r="Q1120" s="12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85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25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6"/>
        <v>0</v>
      </c>
      <c r="P1121">
        <f t="shared" si="87"/>
        <v>5</v>
      </c>
      <c r="Q1121" s="12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85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25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6"/>
        <v>0</v>
      </c>
      <c r="P1122">
        <f t="shared" si="87"/>
        <v>0</v>
      </c>
      <c r="Q1122" s="12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85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25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6"/>
        <v>0</v>
      </c>
      <c r="P1123">
        <f t="shared" si="87"/>
        <v>5.8</v>
      </c>
      <c r="Q1123" s="12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85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25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6"/>
        <v>0</v>
      </c>
      <c r="P1124">
        <f t="shared" si="87"/>
        <v>0</v>
      </c>
      <c r="Q1124" s="12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85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25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6"/>
        <v>0</v>
      </c>
      <c r="P1125">
        <f t="shared" si="87"/>
        <v>3.67</v>
      </c>
      <c r="Q1125" s="12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85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25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6"/>
        <v>0</v>
      </c>
      <c r="P1126">
        <f t="shared" si="87"/>
        <v>60.71</v>
      </c>
      <c r="Q1126" s="12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85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25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6"/>
        <v>0</v>
      </c>
      <c r="P1127">
        <f t="shared" si="87"/>
        <v>0</v>
      </c>
      <c r="Q1127" s="12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85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25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6"/>
        <v>1</v>
      </c>
      <c r="P1128">
        <f t="shared" si="87"/>
        <v>5</v>
      </c>
      <c r="Q1128" s="12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85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25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6"/>
        <v>2</v>
      </c>
      <c r="P1129">
        <f t="shared" si="87"/>
        <v>25.43</v>
      </c>
      <c r="Q1129" s="12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85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25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6"/>
        <v>0</v>
      </c>
      <c r="P1130">
        <f t="shared" si="87"/>
        <v>1</v>
      </c>
      <c r="Q1130" s="12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85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25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6"/>
        <v>0</v>
      </c>
      <c r="P1131">
        <f t="shared" si="87"/>
        <v>10.5</v>
      </c>
      <c r="Q1131" s="12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85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25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6"/>
        <v>0</v>
      </c>
      <c r="P1132">
        <f t="shared" si="87"/>
        <v>3.67</v>
      </c>
      <c r="Q1132" s="12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85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25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6"/>
        <v>0</v>
      </c>
      <c r="P1133">
        <f t="shared" si="87"/>
        <v>0</v>
      </c>
      <c r="Q1133" s="12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85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25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6"/>
        <v>14</v>
      </c>
      <c r="P1134">
        <f t="shared" si="87"/>
        <v>110.62</v>
      </c>
      <c r="Q1134" s="12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85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25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6"/>
        <v>1</v>
      </c>
      <c r="P1135">
        <f t="shared" si="87"/>
        <v>20</v>
      </c>
      <c r="Q1135" s="12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85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25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6"/>
        <v>0</v>
      </c>
      <c r="P1136">
        <f t="shared" si="87"/>
        <v>1</v>
      </c>
      <c r="Q1136" s="12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85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25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6"/>
        <v>5</v>
      </c>
      <c r="P1137">
        <f t="shared" si="87"/>
        <v>50</v>
      </c>
      <c r="Q1137" s="12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85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25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6"/>
        <v>6</v>
      </c>
      <c r="P1138">
        <f t="shared" si="87"/>
        <v>45</v>
      </c>
      <c r="Q1138" s="12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85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25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6"/>
        <v>40</v>
      </c>
      <c r="P1139">
        <f t="shared" si="87"/>
        <v>253.21</v>
      </c>
      <c r="Q1139" s="12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85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25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6"/>
        <v>0</v>
      </c>
      <c r="P1140">
        <f t="shared" si="87"/>
        <v>31.25</v>
      </c>
      <c r="Q1140" s="12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85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25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6"/>
        <v>0</v>
      </c>
      <c r="P1141">
        <f t="shared" si="87"/>
        <v>5</v>
      </c>
      <c r="Q1141" s="12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85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25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6"/>
        <v>0</v>
      </c>
      <c r="P1142">
        <f t="shared" si="87"/>
        <v>0</v>
      </c>
      <c r="Q1142" s="12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85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25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6"/>
        <v>0</v>
      </c>
      <c r="P1143">
        <f t="shared" si="87"/>
        <v>0</v>
      </c>
      <c r="Q1143" s="12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85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25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6"/>
        <v>0</v>
      </c>
      <c r="P1144">
        <f t="shared" si="87"/>
        <v>0</v>
      </c>
      <c r="Q1144" s="12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85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25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6"/>
        <v>0</v>
      </c>
      <c r="P1145">
        <f t="shared" si="87"/>
        <v>23.25</v>
      </c>
      <c r="Q1145" s="12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85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25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6"/>
        <v>0</v>
      </c>
      <c r="P1146">
        <f t="shared" si="87"/>
        <v>0</v>
      </c>
      <c r="Q1146" s="12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85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25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6"/>
        <v>0</v>
      </c>
      <c r="P1147">
        <f t="shared" si="87"/>
        <v>100</v>
      </c>
      <c r="Q1147" s="12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85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25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6"/>
        <v>9</v>
      </c>
      <c r="P1148">
        <f t="shared" si="87"/>
        <v>44.17</v>
      </c>
      <c r="Q1148" s="12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85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25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6"/>
        <v>0</v>
      </c>
      <c r="P1149">
        <f t="shared" si="87"/>
        <v>0</v>
      </c>
      <c r="Q1149" s="12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85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25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6"/>
        <v>0</v>
      </c>
      <c r="P1150">
        <f t="shared" si="87"/>
        <v>24.33</v>
      </c>
      <c r="Q1150" s="12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85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25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6"/>
        <v>0</v>
      </c>
      <c r="P1151">
        <f t="shared" si="87"/>
        <v>37.5</v>
      </c>
      <c r="Q1151" s="12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85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25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6"/>
        <v>10</v>
      </c>
      <c r="P1152">
        <f t="shared" si="87"/>
        <v>42</v>
      </c>
      <c r="Q1152" s="12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85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25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6"/>
        <v>0</v>
      </c>
      <c r="P1153">
        <f t="shared" si="87"/>
        <v>0</v>
      </c>
      <c r="Q1153" s="12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85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25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6"/>
        <v>6</v>
      </c>
      <c r="P1154">
        <f t="shared" si="87"/>
        <v>60.73</v>
      </c>
      <c r="Q1154" s="12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ref="U1154:U1217" si="90">YEAR(S1154)</f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25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1">ROUND(E1155/D1155*100, 0)</f>
        <v>1</v>
      </c>
      <c r="P1155">
        <f t="shared" ref="P1155:P1218" si="92">IFERROR(ROUND(E1155/L1155,2),0)</f>
        <v>50</v>
      </c>
      <c r="Q1155" s="12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si="90"/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25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1"/>
        <v>7</v>
      </c>
      <c r="P1156">
        <f t="shared" si="92"/>
        <v>108.33</v>
      </c>
      <c r="Q1156" s="12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0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25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1"/>
        <v>1</v>
      </c>
      <c r="P1157">
        <f t="shared" si="92"/>
        <v>23.5</v>
      </c>
      <c r="Q1157" s="12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0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25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1"/>
        <v>0</v>
      </c>
      <c r="P1158">
        <f t="shared" si="92"/>
        <v>0</v>
      </c>
      <c r="Q1158" s="12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0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25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1"/>
        <v>2</v>
      </c>
      <c r="P1159">
        <f t="shared" si="92"/>
        <v>50.33</v>
      </c>
      <c r="Q1159" s="12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0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25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1"/>
        <v>0</v>
      </c>
      <c r="P1160">
        <f t="shared" si="92"/>
        <v>11.67</v>
      </c>
      <c r="Q1160" s="12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0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25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1"/>
        <v>0</v>
      </c>
      <c r="P1161">
        <f t="shared" si="92"/>
        <v>0</v>
      </c>
      <c r="Q1161" s="12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0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25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1"/>
        <v>4</v>
      </c>
      <c r="P1162">
        <f t="shared" si="92"/>
        <v>60.79</v>
      </c>
      <c r="Q1162" s="12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0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25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1"/>
        <v>0</v>
      </c>
      <c r="P1163">
        <f t="shared" si="92"/>
        <v>0</v>
      </c>
      <c r="Q1163" s="12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0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25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1"/>
        <v>0</v>
      </c>
      <c r="P1164">
        <f t="shared" si="92"/>
        <v>17.5</v>
      </c>
      <c r="Q1164" s="12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0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25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1"/>
        <v>0</v>
      </c>
      <c r="P1165">
        <f t="shared" si="92"/>
        <v>0</v>
      </c>
      <c r="Q1165" s="12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0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25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1"/>
        <v>0</v>
      </c>
      <c r="P1166">
        <f t="shared" si="92"/>
        <v>0</v>
      </c>
      <c r="Q1166" s="12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0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25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1"/>
        <v>21</v>
      </c>
      <c r="P1167">
        <f t="shared" si="92"/>
        <v>82.82</v>
      </c>
      <c r="Q1167" s="12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0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25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1"/>
        <v>19</v>
      </c>
      <c r="P1168">
        <f t="shared" si="92"/>
        <v>358.88</v>
      </c>
      <c r="Q1168" s="12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0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25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1"/>
        <v>2</v>
      </c>
      <c r="P1169">
        <f t="shared" si="92"/>
        <v>61.19</v>
      </c>
      <c r="Q1169" s="12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0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25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1"/>
        <v>6</v>
      </c>
      <c r="P1170">
        <f t="shared" si="92"/>
        <v>340</v>
      </c>
      <c r="Q1170" s="12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0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25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1"/>
        <v>0</v>
      </c>
      <c r="P1171">
        <f t="shared" si="92"/>
        <v>5.67</v>
      </c>
      <c r="Q1171" s="12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0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25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1"/>
        <v>0</v>
      </c>
      <c r="P1172">
        <f t="shared" si="92"/>
        <v>50</v>
      </c>
      <c r="Q1172" s="12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0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25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1"/>
        <v>0</v>
      </c>
      <c r="P1173">
        <f t="shared" si="92"/>
        <v>25</v>
      </c>
      <c r="Q1173" s="12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0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25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1"/>
        <v>0</v>
      </c>
      <c r="P1174">
        <f t="shared" si="92"/>
        <v>0</v>
      </c>
      <c r="Q1174" s="12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0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25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1"/>
        <v>0</v>
      </c>
      <c r="P1175">
        <f t="shared" si="92"/>
        <v>30</v>
      </c>
      <c r="Q1175" s="12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0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25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1"/>
        <v>6</v>
      </c>
      <c r="P1176">
        <f t="shared" si="92"/>
        <v>46.63</v>
      </c>
      <c r="Q1176" s="12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0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25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1"/>
        <v>3</v>
      </c>
      <c r="P1177">
        <f t="shared" si="92"/>
        <v>65</v>
      </c>
      <c r="Q1177" s="12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0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25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1"/>
        <v>0</v>
      </c>
      <c r="P1178">
        <f t="shared" si="92"/>
        <v>10</v>
      </c>
      <c r="Q1178" s="12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0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25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1"/>
        <v>0</v>
      </c>
      <c r="P1179">
        <f t="shared" si="92"/>
        <v>0</v>
      </c>
      <c r="Q1179" s="12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0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25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1"/>
        <v>0</v>
      </c>
      <c r="P1180">
        <f t="shared" si="92"/>
        <v>5</v>
      </c>
      <c r="Q1180" s="12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0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25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1"/>
        <v>5</v>
      </c>
      <c r="P1181">
        <f t="shared" si="92"/>
        <v>640</v>
      </c>
      <c r="Q1181" s="12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0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25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1"/>
        <v>12</v>
      </c>
      <c r="P1182">
        <f t="shared" si="92"/>
        <v>69.12</v>
      </c>
      <c r="Q1182" s="12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0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25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1"/>
        <v>0</v>
      </c>
      <c r="P1183">
        <f t="shared" si="92"/>
        <v>1.33</v>
      </c>
      <c r="Q1183" s="12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0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25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1"/>
        <v>4</v>
      </c>
      <c r="P1184">
        <f t="shared" si="92"/>
        <v>10.5</v>
      </c>
      <c r="Q1184" s="12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0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25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1"/>
        <v>4</v>
      </c>
      <c r="P1185">
        <f t="shared" si="92"/>
        <v>33.33</v>
      </c>
      <c r="Q1185" s="12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0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25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1"/>
        <v>105</v>
      </c>
      <c r="P1186">
        <f t="shared" si="92"/>
        <v>61.56</v>
      </c>
      <c r="Q1186" s="12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0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25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1"/>
        <v>105</v>
      </c>
      <c r="P1187">
        <f t="shared" si="92"/>
        <v>118.74</v>
      </c>
      <c r="Q1187" s="12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0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25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1"/>
        <v>107</v>
      </c>
      <c r="P1188">
        <f t="shared" si="92"/>
        <v>65.08</v>
      </c>
      <c r="Q1188" s="12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0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25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1"/>
        <v>104</v>
      </c>
      <c r="P1189">
        <f t="shared" si="92"/>
        <v>130.16</v>
      </c>
      <c r="Q1189" s="12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0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25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1"/>
        <v>161</v>
      </c>
      <c r="P1190">
        <f t="shared" si="92"/>
        <v>37.78</v>
      </c>
      <c r="Q1190" s="12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0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25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1"/>
        <v>108</v>
      </c>
      <c r="P1191">
        <f t="shared" si="92"/>
        <v>112.79</v>
      </c>
      <c r="Q1191" s="12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0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25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1"/>
        <v>135</v>
      </c>
      <c r="P1192">
        <f t="shared" si="92"/>
        <v>51.92</v>
      </c>
      <c r="Q1192" s="12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0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25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1"/>
        <v>109</v>
      </c>
      <c r="P1193">
        <f t="shared" si="92"/>
        <v>89.24</v>
      </c>
      <c r="Q1193" s="12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0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25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1"/>
        <v>290</v>
      </c>
      <c r="P1194">
        <f t="shared" si="92"/>
        <v>19.329999999999998</v>
      </c>
      <c r="Q1194" s="12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0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25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1"/>
        <v>104</v>
      </c>
      <c r="P1195">
        <f t="shared" si="92"/>
        <v>79.97</v>
      </c>
      <c r="Q1195" s="12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0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25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1"/>
        <v>322</v>
      </c>
      <c r="P1196">
        <f t="shared" si="92"/>
        <v>56.41</v>
      </c>
      <c r="Q1196" s="12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0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25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1"/>
        <v>135</v>
      </c>
      <c r="P1197">
        <f t="shared" si="92"/>
        <v>79.41</v>
      </c>
      <c r="Q1197" s="12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0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25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1"/>
        <v>270</v>
      </c>
      <c r="P1198">
        <f t="shared" si="92"/>
        <v>76.44</v>
      </c>
      <c r="Q1198" s="12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0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25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1"/>
        <v>253</v>
      </c>
      <c r="P1199">
        <f t="shared" si="92"/>
        <v>121</v>
      </c>
      <c r="Q1199" s="12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0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25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1"/>
        <v>261</v>
      </c>
      <c r="P1200">
        <f t="shared" si="92"/>
        <v>54.62</v>
      </c>
      <c r="Q1200" s="12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0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25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1"/>
        <v>101</v>
      </c>
      <c r="P1201">
        <f t="shared" si="92"/>
        <v>299.22000000000003</v>
      </c>
      <c r="Q1201" s="12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0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25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1"/>
        <v>126</v>
      </c>
      <c r="P1202">
        <f t="shared" si="92"/>
        <v>58.53</v>
      </c>
      <c r="Q1202" s="12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0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25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1"/>
        <v>102</v>
      </c>
      <c r="P1203">
        <f t="shared" si="92"/>
        <v>55.37</v>
      </c>
      <c r="Q1203" s="12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0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25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1"/>
        <v>199</v>
      </c>
      <c r="P1204">
        <f t="shared" si="92"/>
        <v>183.8</v>
      </c>
      <c r="Q1204" s="12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0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25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1"/>
        <v>102</v>
      </c>
      <c r="P1205">
        <f t="shared" si="92"/>
        <v>165.35</v>
      </c>
      <c r="Q1205" s="12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0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25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1"/>
        <v>103</v>
      </c>
      <c r="P1206">
        <f t="shared" si="92"/>
        <v>234.79</v>
      </c>
      <c r="Q1206" s="12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0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25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1"/>
        <v>101</v>
      </c>
      <c r="P1207">
        <f t="shared" si="92"/>
        <v>211.48</v>
      </c>
      <c r="Q1207" s="12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0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25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1"/>
        <v>115</v>
      </c>
      <c r="P1208">
        <f t="shared" si="92"/>
        <v>32.340000000000003</v>
      </c>
      <c r="Q1208" s="12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0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25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1"/>
        <v>104</v>
      </c>
      <c r="P1209">
        <f t="shared" si="92"/>
        <v>123.38</v>
      </c>
      <c r="Q1209" s="12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0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25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1"/>
        <v>155</v>
      </c>
      <c r="P1210">
        <f t="shared" si="92"/>
        <v>207.07</v>
      </c>
      <c r="Q1210" s="12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0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25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1"/>
        <v>106</v>
      </c>
      <c r="P1211">
        <f t="shared" si="92"/>
        <v>138.26</v>
      </c>
      <c r="Q1211" s="12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0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25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1"/>
        <v>254</v>
      </c>
      <c r="P1212">
        <f t="shared" si="92"/>
        <v>493.82</v>
      </c>
      <c r="Q1212" s="12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0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25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1"/>
        <v>101</v>
      </c>
      <c r="P1213">
        <f t="shared" si="92"/>
        <v>168.5</v>
      </c>
      <c r="Q1213" s="12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0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25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1"/>
        <v>129</v>
      </c>
      <c r="P1214">
        <f t="shared" si="92"/>
        <v>38.869999999999997</v>
      </c>
      <c r="Q1214" s="12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0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25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1"/>
        <v>102</v>
      </c>
      <c r="P1215">
        <f t="shared" si="92"/>
        <v>61.53</v>
      </c>
      <c r="Q1215" s="12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0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25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1"/>
        <v>132</v>
      </c>
      <c r="P1216">
        <f t="shared" si="92"/>
        <v>105.44</v>
      </c>
      <c r="Q1216" s="12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0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25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1"/>
        <v>786</v>
      </c>
      <c r="P1217">
        <f t="shared" si="92"/>
        <v>71.59</v>
      </c>
      <c r="Q1217" s="12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0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25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1"/>
        <v>146</v>
      </c>
      <c r="P1218">
        <f t="shared" si="92"/>
        <v>91.88</v>
      </c>
      <c r="Q1218" s="12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ref="U1218:U1281" si="95">YEAR(S1218)</f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25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6">ROUND(E1219/D1219*100, 0)</f>
        <v>103</v>
      </c>
      <c r="P1219">
        <f t="shared" ref="P1219:P1282" si="97">IFERROR(ROUND(E1219/L1219,2),0)</f>
        <v>148.57</v>
      </c>
      <c r="Q1219" s="12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si="95"/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25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6"/>
        <v>172</v>
      </c>
      <c r="P1220">
        <f t="shared" si="97"/>
        <v>174.21</v>
      </c>
      <c r="Q1220" s="12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95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25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6"/>
        <v>159</v>
      </c>
      <c r="P1221">
        <f t="shared" si="97"/>
        <v>102.86</v>
      </c>
      <c r="Q1221" s="12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95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25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6"/>
        <v>104</v>
      </c>
      <c r="P1222">
        <f t="shared" si="97"/>
        <v>111.18</v>
      </c>
      <c r="Q1222" s="12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95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25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6"/>
        <v>111</v>
      </c>
      <c r="P1223">
        <f t="shared" si="97"/>
        <v>23.8</v>
      </c>
      <c r="Q1223" s="12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95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25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6"/>
        <v>280</v>
      </c>
      <c r="P1224">
        <f t="shared" si="97"/>
        <v>81.27</v>
      </c>
      <c r="Q1224" s="12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95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25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6"/>
        <v>112</v>
      </c>
      <c r="P1225">
        <f t="shared" si="97"/>
        <v>116.21</v>
      </c>
      <c r="Q1225" s="12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95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25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6"/>
        <v>7</v>
      </c>
      <c r="P1226">
        <f t="shared" si="97"/>
        <v>58.89</v>
      </c>
      <c r="Q1226" s="12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95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25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6"/>
        <v>4</v>
      </c>
      <c r="P1227">
        <f t="shared" si="97"/>
        <v>44</v>
      </c>
      <c r="Q1227" s="12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95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25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6"/>
        <v>4</v>
      </c>
      <c r="P1228">
        <f t="shared" si="97"/>
        <v>48.43</v>
      </c>
      <c r="Q1228" s="12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95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25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6"/>
        <v>0</v>
      </c>
      <c r="P1229">
        <f t="shared" si="97"/>
        <v>0</v>
      </c>
      <c r="Q1229" s="12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95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25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6"/>
        <v>29</v>
      </c>
      <c r="P1230">
        <f t="shared" si="97"/>
        <v>61.04</v>
      </c>
      <c r="Q1230" s="12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95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25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6"/>
        <v>1</v>
      </c>
      <c r="P1231">
        <f t="shared" si="97"/>
        <v>25</v>
      </c>
      <c r="Q1231" s="12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95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25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6"/>
        <v>0</v>
      </c>
      <c r="P1232">
        <f t="shared" si="97"/>
        <v>0</v>
      </c>
      <c r="Q1232" s="12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95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25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6"/>
        <v>0</v>
      </c>
      <c r="P1233">
        <f t="shared" si="97"/>
        <v>0</v>
      </c>
      <c r="Q1233" s="12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95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25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6"/>
        <v>1</v>
      </c>
      <c r="P1234">
        <f t="shared" si="97"/>
        <v>40</v>
      </c>
      <c r="Q1234" s="12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95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25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6"/>
        <v>12</v>
      </c>
      <c r="P1235">
        <f t="shared" si="97"/>
        <v>19.329999999999998</v>
      </c>
      <c r="Q1235" s="12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95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25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6"/>
        <v>0</v>
      </c>
      <c r="P1236">
        <f t="shared" si="97"/>
        <v>0</v>
      </c>
      <c r="Q1236" s="12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95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25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6"/>
        <v>3</v>
      </c>
      <c r="P1237">
        <f t="shared" si="97"/>
        <v>35</v>
      </c>
      <c r="Q1237" s="12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95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25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6"/>
        <v>0</v>
      </c>
      <c r="P1238">
        <f t="shared" si="97"/>
        <v>0</v>
      </c>
      <c r="Q1238" s="12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95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25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6"/>
        <v>0</v>
      </c>
      <c r="P1239">
        <f t="shared" si="97"/>
        <v>0</v>
      </c>
      <c r="Q1239" s="12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95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25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6"/>
        <v>18</v>
      </c>
      <c r="P1240">
        <f t="shared" si="97"/>
        <v>59.33</v>
      </c>
      <c r="Q1240" s="12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95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25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6"/>
        <v>0</v>
      </c>
      <c r="P1241">
        <f t="shared" si="97"/>
        <v>0</v>
      </c>
      <c r="Q1241" s="12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95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25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6"/>
        <v>3</v>
      </c>
      <c r="P1242">
        <f t="shared" si="97"/>
        <v>30.13</v>
      </c>
      <c r="Q1242" s="12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95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25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6"/>
        <v>51</v>
      </c>
      <c r="P1243">
        <f t="shared" si="97"/>
        <v>74.62</v>
      </c>
      <c r="Q1243" s="12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95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25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6"/>
        <v>1</v>
      </c>
      <c r="P1244">
        <f t="shared" si="97"/>
        <v>5</v>
      </c>
      <c r="Q1244" s="12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95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25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6"/>
        <v>14</v>
      </c>
      <c r="P1245">
        <f t="shared" si="97"/>
        <v>44.5</v>
      </c>
      <c r="Q1245" s="12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95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25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6"/>
        <v>104</v>
      </c>
      <c r="P1246">
        <f t="shared" si="97"/>
        <v>46.13</v>
      </c>
      <c r="Q1246" s="12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95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25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6"/>
        <v>120</v>
      </c>
      <c r="P1247">
        <f t="shared" si="97"/>
        <v>141.47</v>
      </c>
      <c r="Q1247" s="12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95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25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6"/>
        <v>117</v>
      </c>
      <c r="P1248">
        <f t="shared" si="97"/>
        <v>75.48</v>
      </c>
      <c r="Q1248" s="12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95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25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6"/>
        <v>122</v>
      </c>
      <c r="P1249">
        <f t="shared" si="97"/>
        <v>85.5</v>
      </c>
      <c r="Q1249" s="12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95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25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6"/>
        <v>152</v>
      </c>
      <c r="P1250">
        <f t="shared" si="97"/>
        <v>64.25</v>
      </c>
      <c r="Q1250" s="12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95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25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6"/>
        <v>104</v>
      </c>
      <c r="P1251">
        <f t="shared" si="97"/>
        <v>64.47</v>
      </c>
      <c r="Q1251" s="12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95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25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6"/>
        <v>200</v>
      </c>
      <c r="P1252">
        <f t="shared" si="97"/>
        <v>118.2</v>
      </c>
      <c r="Q1252" s="12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95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25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6"/>
        <v>102</v>
      </c>
      <c r="P1253">
        <f t="shared" si="97"/>
        <v>82.54</v>
      </c>
      <c r="Q1253" s="12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95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25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6"/>
        <v>138</v>
      </c>
      <c r="P1254">
        <f t="shared" si="97"/>
        <v>34.17</v>
      </c>
      <c r="Q1254" s="12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95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25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6"/>
        <v>303833</v>
      </c>
      <c r="P1255">
        <f t="shared" si="97"/>
        <v>42.73</v>
      </c>
      <c r="Q1255" s="12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95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25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6"/>
        <v>199</v>
      </c>
      <c r="P1256">
        <f t="shared" si="97"/>
        <v>94.49</v>
      </c>
      <c r="Q1256" s="12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95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25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6"/>
        <v>202</v>
      </c>
      <c r="P1257">
        <f t="shared" si="97"/>
        <v>55.7</v>
      </c>
      <c r="Q1257" s="12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95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25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6"/>
        <v>118</v>
      </c>
      <c r="P1258">
        <f t="shared" si="97"/>
        <v>98.03</v>
      </c>
      <c r="Q1258" s="12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95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25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6"/>
        <v>295</v>
      </c>
      <c r="P1259">
        <f t="shared" si="97"/>
        <v>92.1</v>
      </c>
      <c r="Q1259" s="12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95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25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6"/>
        <v>213</v>
      </c>
      <c r="P1260">
        <f t="shared" si="97"/>
        <v>38.18</v>
      </c>
      <c r="Q1260" s="12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95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25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6"/>
        <v>104</v>
      </c>
      <c r="P1261">
        <f t="shared" si="97"/>
        <v>27.15</v>
      </c>
      <c r="Q1261" s="12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95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25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6"/>
        <v>114</v>
      </c>
      <c r="P1262">
        <f t="shared" si="97"/>
        <v>50.69</v>
      </c>
      <c r="Q1262" s="12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95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25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6"/>
        <v>101</v>
      </c>
      <c r="P1263">
        <f t="shared" si="97"/>
        <v>38.94</v>
      </c>
      <c r="Q1263" s="12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95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25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6"/>
        <v>125</v>
      </c>
      <c r="P1264">
        <f t="shared" si="97"/>
        <v>77.64</v>
      </c>
      <c r="Q1264" s="12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95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25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6"/>
        <v>119</v>
      </c>
      <c r="P1265">
        <f t="shared" si="97"/>
        <v>43.54</v>
      </c>
      <c r="Q1265" s="12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95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25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6"/>
        <v>166</v>
      </c>
      <c r="P1266">
        <f t="shared" si="97"/>
        <v>31.82</v>
      </c>
      <c r="Q1266" s="12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95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25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6"/>
        <v>119</v>
      </c>
      <c r="P1267">
        <f t="shared" si="97"/>
        <v>63.18</v>
      </c>
      <c r="Q1267" s="12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95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25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6"/>
        <v>100</v>
      </c>
      <c r="P1268">
        <f t="shared" si="97"/>
        <v>190.9</v>
      </c>
      <c r="Q1268" s="12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95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25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6"/>
        <v>102</v>
      </c>
      <c r="P1269">
        <f t="shared" si="97"/>
        <v>140.86000000000001</v>
      </c>
      <c r="Q1269" s="12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95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25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6"/>
        <v>117</v>
      </c>
      <c r="P1270">
        <f t="shared" si="97"/>
        <v>76.92</v>
      </c>
      <c r="Q1270" s="12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95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25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6"/>
        <v>109</v>
      </c>
      <c r="P1271">
        <f t="shared" si="97"/>
        <v>99.16</v>
      </c>
      <c r="Q1271" s="12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95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25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6"/>
        <v>115</v>
      </c>
      <c r="P1272">
        <f t="shared" si="97"/>
        <v>67.88</v>
      </c>
      <c r="Q1272" s="12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95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25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6"/>
        <v>102</v>
      </c>
      <c r="P1273">
        <f t="shared" si="97"/>
        <v>246.29</v>
      </c>
      <c r="Q1273" s="12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95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25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6"/>
        <v>106</v>
      </c>
      <c r="P1274">
        <f t="shared" si="97"/>
        <v>189.29</v>
      </c>
      <c r="Q1274" s="12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95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25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6"/>
        <v>104</v>
      </c>
      <c r="P1275">
        <f t="shared" si="97"/>
        <v>76.67</v>
      </c>
      <c r="Q1275" s="12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95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25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6"/>
        <v>155</v>
      </c>
      <c r="P1276">
        <f t="shared" si="97"/>
        <v>82.96</v>
      </c>
      <c r="Q1276" s="12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95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25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6"/>
        <v>162</v>
      </c>
      <c r="P1277">
        <f t="shared" si="97"/>
        <v>62.52</v>
      </c>
      <c r="Q1277" s="12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95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25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6"/>
        <v>104</v>
      </c>
      <c r="P1278">
        <f t="shared" si="97"/>
        <v>46.07</v>
      </c>
      <c r="Q1278" s="12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95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25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6"/>
        <v>106</v>
      </c>
      <c r="P1279">
        <f t="shared" si="97"/>
        <v>38.54</v>
      </c>
      <c r="Q1279" s="12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95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25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6"/>
        <v>155</v>
      </c>
      <c r="P1280">
        <f t="shared" si="97"/>
        <v>53.01</v>
      </c>
      <c r="Q1280" s="12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95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25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6"/>
        <v>111</v>
      </c>
      <c r="P1281">
        <f t="shared" si="97"/>
        <v>73.36</v>
      </c>
      <c r="Q1281" s="12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95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25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6"/>
        <v>111</v>
      </c>
      <c r="P1282">
        <f t="shared" si="97"/>
        <v>127.98</v>
      </c>
      <c r="Q1282" s="12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ref="U1282:U1345" si="100">YEAR(S1282)</f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25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1">ROUND(E1283/D1283*100, 0)</f>
        <v>111</v>
      </c>
      <c r="P1283">
        <f t="shared" ref="P1283:P1346" si="102">IFERROR(ROUND(E1283/L1283,2),0)</f>
        <v>104.73</v>
      </c>
      <c r="Q1283" s="12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si="100"/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25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1"/>
        <v>124</v>
      </c>
      <c r="P1284">
        <f t="shared" si="102"/>
        <v>67.67</v>
      </c>
      <c r="Q1284" s="12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0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25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1"/>
        <v>211</v>
      </c>
      <c r="P1285">
        <f t="shared" si="102"/>
        <v>95.93</v>
      </c>
      <c r="Q1285" s="12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0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25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1"/>
        <v>101</v>
      </c>
      <c r="P1286">
        <f t="shared" si="102"/>
        <v>65.16</v>
      </c>
      <c r="Q1286" s="12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0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25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1"/>
        <v>102</v>
      </c>
      <c r="P1287">
        <f t="shared" si="102"/>
        <v>32.270000000000003</v>
      </c>
      <c r="Q1287" s="12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0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25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1"/>
        <v>108</v>
      </c>
      <c r="P1288">
        <f t="shared" si="102"/>
        <v>81.25</v>
      </c>
      <c r="Q1288" s="12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0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25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1"/>
        <v>242</v>
      </c>
      <c r="P1289">
        <f t="shared" si="102"/>
        <v>24.2</v>
      </c>
      <c r="Q1289" s="12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0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25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1"/>
        <v>100</v>
      </c>
      <c r="P1290">
        <f t="shared" si="102"/>
        <v>65.87</v>
      </c>
      <c r="Q1290" s="12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0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25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1"/>
        <v>125</v>
      </c>
      <c r="P1291">
        <f t="shared" si="102"/>
        <v>36.08</v>
      </c>
      <c r="Q1291" s="12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0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25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1"/>
        <v>109</v>
      </c>
      <c r="P1292">
        <f t="shared" si="102"/>
        <v>44.19</v>
      </c>
      <c r="Q1292" s="12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0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25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1"/>
        <v>146</v>
      </c>
      <c r="P1293">
        <f t="shared" si="102"/>
        <v>104.07</v>
      </c>
      <c r="Q1293" s="12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0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25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1"/>
        <v>110</v>
      </c>
      <c r="P1294">
        <f t="shared" si="102"/>
        <v>35.96</v>
      </c>
      <c r="Q1294" s="12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0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25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1"/>
        <v>102</v>
      </c>
      <c r="P1295">
        <f t="shared" si="102"/>
        <v>127.79</v>
      </c>
      <c r="Q1295" s="12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0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25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1"/>
        <v>122</v>
      </c>
      <c r="P1296">
        <f t="shared" si="102"/>
        <v>27.73</v>
      </c>
      <c r="Q1296" s="12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0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25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1"/>
        <v>102</v>
      </c>
      <c r="P1297">
        <f t="shared" si="102"/>
        <v>39.83</v>
      </c>
      <c r="Q1297" s="12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0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25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1"/>
        <v>141</v>
      </c>
      <c r="P1298">
        <f t="shared" si="102"/>
        <v>52.17</v>
      </c>
      <c r="Q1298" s="12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0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25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1"/>
        <v>110</v>
      </c>
      <c r="P1299">
        <f t="shared" si="102"/>
        <v>92.04</v>
      </c>
      <c r="Q1299" s="12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0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25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1"/>
        <v>105</v>
      </c>
      <c r="P1300">
        <f t="shared" si="102"/>
        <v>63.42</v>
      </c>
      <c r="Q1300" s="12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0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25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1"/>
        <v>124</v>
      </c>
      <c r="P1301">
        <f t="shared" si="102"/>
        <v>135.63</v>
      </c>
      <c r="Q1301" s="12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0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25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1"/>
        <v>135</v>
      </c>
      <c r="P1302">
        <f t="shared" si="102"/>
        <v>168.75</v>
      </c>
      <c r="Q1302" s="12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0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25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1"/>
        <v>103</v>
      </c>
      <c r="P1303">
        <f t="shared" si="102"/>
        <v>70.86</v>
      </c>
      <c r="Q1303" s="12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0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25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1"/>
        <v>100</v>
      </c>
      <c r="P1304">
        <f t="shared" si="102"/>
        <v>50</v>
      </c>
      <c r="Q1304" s="12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0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25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1"/>
        <v>130</v>
      </c>
      <c r="P1305">
        <f t="shared" si="102"/>
        <v>42.21</v>
      </c>
      <c r="Q1305" s="12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0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25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1"/>
        <v>40</v>
      </c>
      <c r="P1306">
        <f t="shared" si="102"/>
        <v>152.41</v>
      </c>
      <c r="Q1306" s="12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0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25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1"/>
        <v>26</v>
      </c>
      <c r="P1307">
        <f t="shared" si="102"/>
        <v>90.62</v>
      </c>
      <c r="Q1307" s="12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0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25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1"/>
        <v>65</v>
      </c>
      <c r="P1308">
        <f t="shared" si="102"/>
        <v>201.6</v>
      </c>
      <c r="Q1308" s="12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0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25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1"/>
        <v>12</v>
      </c>
      <c r="P1309">
        <f t="shared" si="102"/>
        <v>127.93</v>
      </c>
      <c r="Q1309" s="12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0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25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1"/>
        <v>11</v>
      </c>
      <c r="P1310">
        <f t="shared" si="102"/>
        <v>29.89</v>
      </c>
      <c r="Q1310" s="12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0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25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1"/>
        <v>112</v>
      </c>
      <c r="P1311">
        <f t="shared" si="102"/>
        <v>367.97</v>
      </c>
      <c r="Q1311" s="12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0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25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1"/>
        <v>16</v>
      </c>
      <c r="P1312">
        <f t="shared" si="102"/>
        <v>129.16999999999999</v>
      </c>
      <c r="Q1312" s="12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0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25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1"/>
        <v>32</v>
      </c>
      <c r="P1313">
        <f t="shared" si="102"/>
        <v>800.7</v>
      </c>
      <c r="Q1313" s="12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0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25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1"/>
        <v>1</v>
      </c>
      <c r="P1314">
        <f t="shared" si="102"/>
        <v>28</v>
      </c>
      <c r="Q1314" s="12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0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25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1"/>
        <v>31</v>
      </c>
      <c r="P1315">
        <f t="shared" si="102"/>
        <v>102.02</v>
      </c>
      <c r="Q1315" s="12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0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25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1"/>
        <v>1</v>
      </c>
      <c r="P1316">
        <f t="shared" si="102"/>
        <v>184.36</v>
      </c>
      <c r="Q1316" s="12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0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25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1"/>
        <v>40</v>
      </c>
      <c r="P1317">
        <f t="shared" si="102"/>
        <v>162.91999999999999</v>
      </c>
      <c r="Q1317" s="12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0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25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1"/>
        <v>0</v>
      </c>
      <c r="P1318">
        <f t="shared" si="102"/>
        <v>1</v>
      </c>
      <c r="Q1318" s="12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0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25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1"/>
        <v>6</v>
      </c>
      <c r="P1319">
        <f t="shared" si="102"/>
        <v>603.53</v>
      </c>
      <c r="Q1319" s="12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0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25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1"/>
        <v>15</v>
      </c>
      <c r="P1320">
        <f t="shared" si="102"/>
        <v>45.41</v>
      </c>
      <c r="Q1320" s="12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0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25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1"/>
        <v>15</v>
      </c>
      <c r="P1321">
        <f t="shared" si="102"/>
        <v>97.33</v>
      </c>
      <c r="Q1321" s="12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0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25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1"/>
        <v>1</v>
      </c>
      <c r="P1322">
        <f t="shared" si="102"/>
        <v>167.67</v>
      </c>
      <c r="Q1322" s="12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0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25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1"/>
        <v>1</v>
      </c>
      <c r="P1323">
        <f t="shared" si="102"/>
        <v>859.86</v>
      </c>
      <c r="Q1323" s="12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0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25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1"/>
        <v>0</v>
      </c>
      <c r="P1324">
        <f t="shared" si="102"/>
        <v>26.5</v>
      </c>
      <c r="Q1324" s="12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0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25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1"/>
        <v>9</v>
      </c>
      <c r="P1325">
        <f t="shared" si="102"/>
        <v>30.27</v>
      </c>
      <c r="Q1325" s="12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0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25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1"/>
        <v>10</v>
      </c>
      <c r="P1326">
        <f t="shared" si="102"/>
        <v>54.67</v>
      </c>
      <c r="Q1326" s="12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0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25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1"/>
        <v>2</v>
      </c>
      <c r="P1327">
        <f t="shared" si="102"/>
        <v>60.75</v>
      </c>
      <c r="Q1327" s="12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0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25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1"/>
        <v>1</v>
      </c>
      <c r="P1328">
        <f t="shared" si="102"/>
        <v>102.73</v>
      </c>
      <c r="Q1328" s="12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0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25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1"/>
        <v>4</v>
      </c>
      <c r="P1329">
        <f t="shared" si="102"/>
        <v>41.59</v>
      </c>
      <c r="Q1329" s="12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0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25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1"/>
        <v>2</v>
      </c>
      <c r="P1330">
        <f t="shared" si="102"/>
        <v>116.53</v>
      </c>
      <c r="Q1330" s="12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0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25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1"/>
        <v>1</v>
      </c>
      <c r="P1331">
        <f t="shared" si="102"/>
        <v>45.33</v>
      </c>
      <c r="Q1331" s="12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0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25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1"/>
        <v>22</v>
      </c>
      <c r="P1332">
        <f t="shared" si="102"/>
        <v>157.46</v>
      </c>
      <c r="Q1332" s="12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0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25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1"/>
        <v>1</v>
      </c>
      <c r="P1333">
        <f t="shared" si="102"/>
        <v>100.5</v>
      </c>
      <c r="Q1333" s="12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0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25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1"/>
        <v>0</v>
      </c>
      <c r="P1334">
        <f t="shared" si="102"/>
        <v>0</v>
      </c>
      <c r="Q1334" s="12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0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25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1"/>
        <v>0</v>
      </c>
      <c r="P1335">
        <f t="shared" si="102"/>
        <v>0</v>
      </c>
      <c r="Q1335" s="12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0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25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1"/>
        <v>11</v>
      </c>
      <c r="P1336">
        <f t="shared" si="102"/>
        <v>51.82</v>
      </c>
      <c r="Q1336" s="12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0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25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1"/>
        <v>20</v>
      </c>
      <c r="P1337">
        <f t="shared" si="102"/>
        <v>308.75</v>
      </c>
      <c r="Q1337" s="12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0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25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1"/>
        <v>85</v>
      </c>
      <c r="P1338">
        <f t="shared" si="102"/>
        <v>379.23</v>
      </c>
      <c r="Q1338" s="12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0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25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1"/>
        <v>49</v>
      </c>
      <c r="P1339">
        <f t="shared" si="102"/>
        <v>176.36</v>
      </c>
      <c r="Q1339" s="12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0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25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1"/>
        <v>3</v>
      </c>
      <c r="P1340">
        <f t="shared" si="102"/>
        <v>66.069999999999993</v>
      </c>
      <c r="Q1340" s="12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0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25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1"/>
        <v>7</v>
      </c>
      <c r="P1341">
        <f t="shared" si="102"/>
        <v>89.65</v>
      </c>
      <c r="Q1341" s="12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0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25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1"/>
        <v>0</v>
      </c>
      <c r="P1342">
        <f t="shared" si="102"/>
        <v>0</v>
      </c>
      <c r="Q1342" s="12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0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25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1"/>
        <v>70</v>
      </c>
      <c r="P1343">
        <f t="shared" si="102"/>
        <v>382.39</v>
      </c>
      <c r="Q1343" s="12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0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25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1"/>
        <v>0</v>
      </c>
      <c r="P1344">
        <f t="shared" si="102"/>
        <v>100</v>
      </c>
      <c r="Q1344" s="12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0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25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1"/>
        <v>102</v>
      </c>
      <c r="P1345">
        <f t="shared" si="102"/>
        <v>158.36000000000001</v>
      </c>
      <c r="Q1345" s="12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0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25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1"/>
        <v>378</v>
      </c>
      <c r="P1346">
        <f t="shared" si="102"/>
        <v>40.76</v>
      </c>
      <c r="Q1346" s="12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ref="U1346:U1409" si="105">YEAR(S1346)</f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25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6">ROUND(E1347/D1347*100, 0)</f>
        <v>125</v>
      </c>
      <c r="P1347">
        <f t="shared" ref="P1347:P1410" si="107">IFERROR(ROUND(E1347/L1347,2),0)</f>
        <v>53.57</v>
      </c>
      <c r="Q1347" s="12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si="105"/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25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6"/>
        <v>147</v>
      </c>
      <c r="P1348">
        <f t="shared" si="107"/>
        <v>48.45</v>
      </c>
      <c r="Q1348" s="12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>
        <f t="shared" si="105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25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6"/>
        <v>102</v>
      </c>
      <c r="P1349">
        <f t="shared" si="107"/>
        <v>82.42</v>
      </c>
      <c r="Q1349" s="12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>
        <f t="shared" si="105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25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6"/>
        <v>102</v>
      </c>
      <c r="P1350">
        <f t="shared" si="107"/>
        <v>230.19</v>
      </c>
      <c r="Q1350" s="12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>
        <f t="shared" si="105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25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6"/>
        <v>204</v>
      </c>
      <c r="P1351">
        <f t="shared" si="107"/>
        <v>59.36</v>
      </c>
      <c r="Q1351" s="12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>
        <f t="shared" si="105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25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6"/>
        <v>104</v>
      </c>
      <c r="P1352">
        <f t="shared" si="107"/>
        <v>66.7</v>
      </c>
      <c r="Q1352" s="12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>
        <f t="shared" si="105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25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6"/>
        <v>101</v>
      </c>
      <c r="P1353">
        <f t="shared" si="107"/>
        <v>168.78</v>
      </c>
      <c r="Q1353" s="12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>
        <f t="shared" si="105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25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6"/>
        <v>136</v>
      </c>
      <c r="P1354">
        <f t="shared" si="107"/>
        <v>59.97</v>
      </c>
      <c r="Q1354" s="12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>
        <f t="shared" si="105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25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6"/>
        <v>134</v>
      </c>
      <c r="P1355">
        <f t="shared" si="107"/>
        <v>31.81</v>
      </c>
      <c r="Q1355" s="12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>
        <f t="shared" si="105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25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6"/>
        <v>130</v>
      </c>
      <c r="P1356">
        <f t="shared" si="107"/>
        <v>24.42</v>
      </c>
      <c r="Q1356" s="12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>
        <f t="shared" si="105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25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6"/>
        <v>123</v>
      </c>
      <c r="P1357">
        <f t="shared" si="107"/>
        <v>25.35</v>
      </c>
      <c r="Q1357" s="12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>
        <f t="shared" si="105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25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6"/>
        <v>183</v>
      </c>
      <c r="P1358">
        <f t="shared" si="107"/>
        <v>71.44</v>
      </c>
      <c r="Q1358" s="12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>
        <f t="shared" si="105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25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6"/>
        <v>125</v>
      </c>
      <c r="P1359">
        <f t="shared" si="107"/>
        <v>38.549999999999997</v>
      </c>
      <c r="Q1359" s="12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>
        <f t="shared" si="105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25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6"/>
        <v>112</v>
      </c>
      <c r="P1360">
        <f t="shared" si="107"/>
        <v>68.37</v>
      </c>
      <c r="Q1360" s="12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>
        <f t="shared" si="105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25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6"/>
        <v>116</v>
      </c>
      <c r="P1361">
        <f t="shared" si="107"/>
        <v>40.21</v>
      </c>
      <c r="Q1361" s="12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>
        <f t="shared" si="105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25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6"/>
        <v>173</v>
      </c>
      <c r="P1362">
        <f t="shared" si="107"/>
        <v>32.07</v>
      </c>
      <c r="Q1362" s="12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>
        <f t="shared" si="105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25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6"/>
        <v>126</v>
      </c>
      <c r="P1363">
        <f t="shared" si="107"/>
        <v>28.63</v>
      </c>
      <c r="Q1363" s="12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>
        <f t="shared" si="105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25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6"/>
        <v>109</v>
      </c>
      <c r="P1364">
        <f t="shared" si="107"/>
        <v>43.64</v>
      </c>
      <c r="Q1364" s="12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>
        <f t="shared" si="105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25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6"/>
        <v>100</v>
      </c>
      <c r="P1365">
        <f t="shared" si="107"/>
        <v>40</v>
      </c>
      <c r="Q1365" s="12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>
        <f t="shared" si="105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25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6"/>
        <v>119</v>
      </c>
      <c r="P1366">
        <f t="shared" si="107"/>
        <v>346.04</v>
      </c>
      <c r="Q1366" s="12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>
        <f t="shared" si="105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25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6"/>
        <v>100</v>
      </c>
      <c r="P1367">
        <f t="shared" si="107"/>
        <v>81.739999999999995</v>
      </c>
      <c r="Q1367" s="12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>
        <f t="shared" si="105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25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6"/>
        <v>126</v>
      </c>
      <c r="P1368">
        <f t="shared" si="107"/>
        <v>64.540000000000006</v>
      </c>
      <c r="Q1368" s="12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>
        <f t="shared" si="105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25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6"/>
        <v>114</v>
      </c>
      <c r="P1369">
        <f t="shared" si="107"/>
        <v>63.48</v>
      </c>
      <c r="Q1369" s="12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>
        <f t="shared" si="105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25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6"/>
        <v>111</v>
      </c>
      <c r="P1370">
        <f t="shared" si="107"/>
        <v>63.62</v>
      </c>
      <c r="Q1370" s="12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>
        <f t="shared" si="105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25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6"/>
        <v>105</v>
      </c>
      <c r="P1371">
        <f t="shared" si="107"/>
        <v>83.97</v>
      </c>
      <c r="Q1371" s="12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>
        <f t="shared" si="105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25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6"/>
        <v>104</v>
      </c>
      <c r="P1372">
        <f t="shared" si="107"/>
        <v>77.75</v>
      </c>
      <c r="Q1372" s="12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>
        <f t="shared" si="105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25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6"/>
        <v>107</v>
      </c>
      <c r="P1373">
        <f t="shared" si="107"/>
        <v>107.07</v>
      </c>
      <c r="Q1373" s="12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>
        <f t="shared" si="105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25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6"/>
        <v>124</v>
      </c>
      <c r="P1374">
        <f t="shared" si="107"/>
        <v>38.75</v>
      </c>
      <c r="Q1374" s="12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>
        <f t="shared" si="105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25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6"/>
        <v>105</v>
      </c>
      <c r="P1375">
        <f t="shared" si="107"/>
        <v>201.94</v>
      </c>
      <c r="Q1375" s="12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>
        <f t="shared" si="105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25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6"/>
        <v>189</v>
      </c>
      <c r="P1376">
        <f t="shared" si="107"/>
        <v>43.06</v>
      </c>
      <c r="Q1376" s="12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>
        <f t="shared" si="105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25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6"/>
        <v>171</v>
      </c>
      <c r="P1377">
        <f t="shared" si="107"/>
        <v>62.87</v>
      </c>
      <c r="Q1377" s="12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>
        <f t="shared" si="105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25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6"/>
        <v>252</v>
      </c>
      <c r="P1378">
        <f t="shared" si="107"/>
        <v>55.61</v>
      </c>
      <c r="Q1378" s="12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>
        <f t="shared" si="105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25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6"/>
        <v>116</v>
      </c>
      <c r="P1379">
        <f t="shared" si="107"/>
        <v>48.71</v>
      </c>
      <c r="Q1379" s="12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>
        <f t="shared" si="105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25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6"/>
        <v>203</v>
      </c>
      <c r="P1380">
        <f t="shared" si="107"/>
        <v>30.58</v>
      </c>
      <c r="Q1380" s="12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>
        <f t="shared" si="105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25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6"/>
        <v>112</v>
      </c>
      <c r="P1381">
        <f t="shared" si="107"/>
        <v>73.91</v>
      </c>
      <c r="Q1381" s="12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>
        <f t="shared" si="105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25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6"/>
        <v>424</v>
      </c>
      <c r="P1382">
        <f t="shared" si="107"/>
        <v>21.2</v>
      </c>
      <c r="Q1382" s="12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>
        <f t="shared" si="105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25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6"/>
        <v>107</v>
      </c>
      <c r="P1383">
        <f t="shared" si="107"/>
        <v>73.36</v>
      </c>
      <c r="Q1383" s="12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>
        <f t="shared" si="105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25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6"/>
        <v>104</v>
      </c>
      <c r="P1384">
        <f t="shared" si="107"/>
        <v>56.41</v>
      </c>
      <c r="Q1384" s="12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>
        <f t="shared" si="105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25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6"/>
        <v>212</v>
      </c>
      <c r="P1385">
        <f t="shared" si="107"/>
        <v>50.25</v>
      </c>
      <c r="Q1385" s="12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>
        <f t="shared" si="105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25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6"/>
        <v>124</v>
      </c>
      <c r="P1386">
        <f t="shared" si="107"/>
        <v>68.94</v>
      </c>
      <c r="Q1386" s="12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>
        <f t="shared" si="105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25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6"/>
        <v>110</v>
      </c>
      <c r="P1387">
        <f t="shared" si="107"/>
        <v>65.91</v>
      </c>
      <c r="Q1387" s="12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>
        <f t="shared" si="105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25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6"/>
        <v>219</v>
      </c>
      <c r="P1388">
        <f t="shared" si="107"/>
        <v>62.5</v>
      </c>
      <c r="Q1388" s="12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>
        <f t="shared" si="105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25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6"/>
        <v>137</v>
      </c>
      <c r="P1389">
        <f t="shared" si="107"/>
        <v>70.06</v>
      </c>
      <c r="Q1389" s="12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>
        <f t="shared" si="105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25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6"/>
        <v>135</v>
      </c>
      <c r="P1390">
        <f t="shared" si="107"/>
        <v>60.18</v>
      </c>
      <c r="Q1390" s="12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>
        <f t="shared" si="105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25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6"/>
        <v>145</v>
      </c>
      <c r="P1391">
        <f t="shared" si="107"/>
        <v>21.38</v>
      </c>
      <c r="Q1391" s="12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>
        <f t="shared" si="105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25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6"/>
        <v>109</v>
      </c>
      <c r="P1392">
        <f t="shared" si="107"/>
        <v>160.79</v>
      </c>
      <c r="Q1392" s="12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>
        <f t="shared" si="105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25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6"/>
        <v>110</v>
      </c>
      <c r="P1393">
        <f t="shared" si="107"/>
        <v>42.38</v>
      </c>
      <c r="Q1393" s="12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>
        <f t="shared" si="105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25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6"/>
        <v>114</v>
      </c>
      <c r="P1394">
        <f t="shared" si="107"/>
        <v>27.32</v>
      </c>
      <c r="Q1394" s="12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>
        <f t="shared" si="105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25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6"/>
        <v>102</v>
      </c>
      <c r="P1395">
        <f t="shared" si="107"/>
        <v>196.83</v>
      </c>
      <c r="Q1395" s="12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>
        <f t="shared" si="105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25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6"/>
        <v>122</v>
      </c>
      <c r="P1396">
        <f t="shared" si="107"/>
        <v>53.88</v>
      </c>
      <c r="Q1396" s="12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>
        <f t="shared" si="105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25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6"/>
        <v>112</v>
      </c>
      <c r="P1397">
        <f t="shared" si="107"/>
        <v>47.76</v>
      </c>
      <c r="Q1397" s="12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>
        <f t="shared" si="105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25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6"/>
        <v>107</v>
      </c>
      <c r="P1398">
        <f t="shared" si="107"/>
        <v>88.19</v>
      </c>
      <c r="Q1398" s="12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>
        <f t="shared" si="105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25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6"/>
        <v>114</v>
      </c>
      <c r="P1399">
        <f t="shared" si="107"/>
        <v>72.06</v>
      </c>
      <c r="Q1399" s="12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>
        <f t="shared" si="105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25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6"/>
        <v>110</v>
      </c>
      <c r="P1400">
        <f t="shared" si="107"/>
        <v>74.25</v>
      </c>
      <c r="Q1400" s="12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>
        <f t="shared" si="105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25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6"/>
        <v>126</v>
      </c>
      <c r="P1401">
        <f t="shared" si="107"/>
        <v>61.7</v>
      </c>
      <c r="Q1401" s="12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>
        <f t="shared" si="105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25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6"/>
        <v>167</v>
      </c>
      <c r="P1402">
        <f t="shared" si="107"/>
        <v>17.239999999999998</v>
      </c>
      <c r="Q1402" s="12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>
        <f t="shared" si="105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25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6"/>
        <v>497</v>
      </c>
      <c r="P1403">
        <f t="shared" si="107"/>
        <v>51.72</v>
      </c>
      <c r="Q1403" s="12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>
        <f t="shared" si="105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25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6"/>
        <v>109</v>
      </c>
      <c r="P1404">
        <f t="shared" si="107"/>
        <v>24.15</v>
      </c>
      <c r="Q1404" s="12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>
        <f t="shared" si="105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25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6"/>
        <v>103</v>
      </c>
      <c r="P1405">
        <f t="shared" si="107"/>
        <v>62.17</v>
      </c>
      <c r="Q1405" s="12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>
        <f t="shared" si="105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25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6"/>
        <v>2</v>
      </c>
      <c r="P1406">
        <f t="shared" si="107"/>
        <v>48.2</v>
      </c>
      <c r="Q1406" s="12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>
        <f t="shared" si="105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25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6"/>
        <v>0</v>
      </c>
      <c r="P1407">
        <f t="shared" si="107"/>
        <v>6.18</v>
      </c>
      <c r="Q1407" s="12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>
        <f t="shared" si="105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25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6"/>
        <v>0</v>
      </c>
      <c r="P1408">
        <f t="shared" si="107"/>
        <v>5</v>
      </c>
      <c r="Q1408" s="12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>
        <f t="shared" si="105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25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6"/>
        <v>1</v>
      </c>
      <c r="P1409">
        <f t="shared" si="107"/>
        <v>7.5</v>
      </c>
      <c r="Q1409" s="12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>
        <f t="shared" si="105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25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6"/>
        <v>7</v>
      </c>
      <c r="P1410">
        <f t="shared" si="107"/>
        <v>12</v>
      </c>
      <c r="Q1410" s="12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>
        <f t="shared" ref="U1410:U1473" si="110">YEAR(S1410)</f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25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1">ROUND(E1411/D1411*100, 0)</f>
        <v>0</v>
      </c>
      <c r="P1411">
        <f t="shared" ref="P1411:P1474" si="112">IFERROR(ROUND(E1411/L1411,2),0)</f>
        <v>0</v>
      </c>
      <c r="Q1411" s="12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si="110"/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25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1"/>
        <v>0</v>
      </c>
      <c r="P1412">
        <f t="shared" si="112"/>
        <v>1</v>
      </c>
      <c r="Q1412" s="12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>
        <f t="shared" si="110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25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1"/>
        <v>0</v>
      </c>
      <c r="P1413">
        <f t="shared" si="112"/>
        <v>2.33</v>
      </c>
      <c r="Q1413" s="12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>
        <f t="shared" si="110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25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1"/>
        <v>5</v>
      </c>
      <c r="P1414">
        <f t="shared" si="112"/>
        <v>24.62</v>
      </c>
      <c r="Q1414" s="12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>
        <f t="shared" si="110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25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1"/>
        <v>5</v>
      </c>
      <c r="P1415">
        <f t="shared" si="112"/>
        <v>100</v>
      </c>
      <c r="Q1415" s="12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>
        <f t="shared" si="110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25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1"/>
        <v>0</v>
      </c>
      <c r="P1416">
        <f t="shared" si="112"/>
        <v>1</v>
      </c>
      <c r="Q1416" s="12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>
        <f t="shared" si="110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25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1"/>
        <v>18</v>
      </c>
      <c r="P1417">
        <f t="shared" si="112"/>
        <v>88.89</v>
      </c>
      <c r="Q1417" s="12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>
        <f t="shared" si="110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25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1"/>
        <v>0</v>
      </c>
      <c r="P1418">
        <f t="shared" si="112"/>
        <v>0</v>
      </c>
      <c r="Q1418" s="12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>
        <f t="shared" si="110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25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1"/>
        <v>1</v>
      </c>
      <c r="P1419">
        <f t="shared" si="112"/>
        <v>27.5</v>
      </c>
      <c r="Q1419" s="12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>
        <f t="shared" si="110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25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1"/>
        <v>0</v>
      </c>
      <c r="P1420">
        <f t="shared" si="112"/>
        <v>6</v>
      </c>
      <c r="Q1420" s="12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>
        <f t="shared" si="110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25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1"/>
        <v>7</v>
      </c>
      <c r="P1421">
        <f t="shared" si="112"/>
        <v>44.5</v>
      </c>
      <c r="Q1421" s="12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>
        <f t="shared" si="110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25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1"/>
        <v>3</v>
      </c>
      <c r="P1422">
        <f t="shared" si="112"/>
        <v>1</v>
      </c>
      <c r="Q1422" s="12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>
        <f t="shared" si="110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25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1"/>
        <v>0</v>
      </c>
      <c r="P1423">
        <f t="shared" si="112"/>
        <v>100</v>
      </c>
      <c r="Q1423" s="12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>
        <f t="shared" si="110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25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1"/>
        <v>0</v>
      </c>
      <c r="P1424">
        <f t="shared" si="112"/>
        <v>13</v>
      </c>
      <c r="Q1424" s="12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>
        <f t="shared" si="110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25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1"/>
        <v>0</v>
      </c>
      <c r="P1425">
        <f t="shared" si="112"/>
        <v>100</v>
      </c>
      <c r="Q1425" s="12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>
        <f t="shared" si="110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25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1"/>
        <v>20</v>
      </c>
      <c r="P1426">
        <f t="shared" si="112"/>
        <v>109.07</v>
      </c>
      <c r="Q1426" s="12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>
        <f t="shared" si="110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25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1"/>
        <v>0</v>
      </c>
      <c r="P1427">
        <f t="shared" si="112"/>
        <v>0</v>
      </c>
      <c r="Q1427" s="12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>
        <f t="shared" si="110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25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1"/>
        <v>0</v>
      </c>
      <c r="P1428">
        <f t="shared" si="112"/>
        <v>0</v>
      </c>
      <c r="Q1428" s="12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>
        <f t="shared" si="110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25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1"/>
        <v>8</v>
      </c>
      <c r="P1429">
        <f t="shared" si="112"/>
        <v>104.75</v>
      </c>
      <c r="Q1429" s="12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>
        <f t="shared" si="110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25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1"/>
        <v>5</v>
      </c>
      <c r="P1430">
        <f t="shared" si="112"/>
        <v>15</v>
      </c>
      <c r="Q1430" s="12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>
        <f t="shared" si="110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25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1"/>
        <v>0</v>
      </c>
      <c r="P1431">
        <f t="shared" si="112"/>
        <v>0</v>
      </c>
      <c r="Q1431" s="12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>
        <f t="shared" si="110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25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1"/>
        <v>8</v>
      </c>
      <c r="P1432">
        <f t="shared" si="112"/>
        <v>80.599999999999994</v>
      </c>
      <c r="Q1432" s="12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>
        <f t="shared" si="110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25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1"/>
        <v>32</v>
      </c>
      <c r="P1433">
        <f t="shared" si="112"/>
        <v>115.55</v>
      </c>
      <c r="Q1433" s="12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>
        <f t="shared" si="110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25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1"/>
        <v>0</v>
      </c>
      <c r="P1434">
        <f t="shared" si="112"/>
        <v>0</v>
      </c>
      <c r="Q1434" s="12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>
        <f t="shared" si="110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25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1"/>
        <v>7</v>
      </c>
      <c r="P1435">
        <f t="shared" si="112"/>
        <v>80.5</v>
      </c>
      <c r="Q1435" s="12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>
        <f t="shared" si="110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25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1"/>
        <v>10</v>
      </c>
      <c r="P1436">
        <f t="shared" si="112"/>
        <v>744.55</v>
      </c>
      <c r="Q1436" s="12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>
        <f t="shared" si="110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25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1"/>
        <v>0</v>
      </c>
      <c r="P1437">
        <f t="shared" si="112"/>
        <v>7.5</v>
      </c>
      <c r="Q1437" s="12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>
        <f t="shared" si="110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25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1"/>
        <v>1</v>
      </c>
      <c r="P1438">
        <f t="shared" si="112"/>
        <v>38.5</v>
      </c>
      <c r="Q1438" s="12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>
        <f t="shared" si="110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25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1"/>
        <v>27</v>
      </c>
      <c r="P1439">
        <f t="shared" si="112"/>
        <v>36.68</v>
      </c>
      <c r="Q1439" s="12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>
        <f t="shared" si="110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25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1"/>
        <v>3</v>
      </c>
      <c r="P1440">
        <f t="shared" si="112"/>
        <v>75</v>
      </c>
      <c r="Q1440" s="12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>
        <f t="shared" si="110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25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1"/>
        <v>7</v>
      </c>
      <c r="P1441">
        <f t="shared" si="112"/>
        <v>30</v>
      </c>
      <c r="Q1441" s="12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>
        <f t="shared" si="110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25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1"/>
        <v>0</v>
      </c>
      <c r="P1442">
        <f t="shared" si="112"/>
        <v>1</v>
      </c>
      <c r="Q1442" s="12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>
        <f t="shared" si="110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25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1"/>
        <v>1</v>
      </c>
      <c r="P1443">
        <f t="shared" si="112"/>
        <v>673.33</v>
      </c>
      <c r="Q1443" s="12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>
        <f t="shared" si="110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25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1"/>
        <v>0</v>
      </c>
      <c r="P1444">
        <f t="shared" si="112"/>
        <v>0</v>
      </c>
      <c r="Q1444" s="12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>
        <f t="shared" si="110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25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1"/>
        <v>0</v>
      </c>
      <c r="P1445">
        <f t="shared" si="112"/>
        <v>0</v>
      </c>
      <c r="Q1445" s="12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>
        <f t="shared" si="110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25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1"/>
        <v>0</v>
      </c>
      <c r="P1446">
        <f t="shared" si="112"/>
        <v>0</v>
      </c>
      <c r="Q1446" s="12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>
        <f t="shared" si="110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25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1"/>
        <v>0</v>
      </c>
      <c r="P1447">
        <f t="shared" si="112"/>
        <v>0</v>
      </c>
      <c r="Q1447" s="12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>
        <f t="shared" si="110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25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1"/>
        <v>0</v>
      </c>
      <c r="P1448">
        <f t="shared" si="112"/>
        <v>0</v>
      </c>
      <c r="Q1448" s="12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>
        <f t="shared" si="110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25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1"/>
        <v>0</v>
      </c>
      <c r="P1449">
        <f t="shared" si="112"/>
        <v>25</v>
      </c>
      <c r="Q1449" s="12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>
        <f t="shared" si="110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25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1"/>
        <v>0</v>
      </c>
      <c r="P1450">
        <f t="shared" si="112"/>
        <v>0</v>
      </c>
      <c r="Q1450" s="12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>
        <f t="shared" si="110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25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1"/>
        <v>0</v>
      </c>
      <c r="P1451">
        <f t="shared" si="112"/>
        <v>0</v>
      </c>
      <c r="Q1451" s="12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>
        <f t="shared" si="110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25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1"/>
        <v>0</v>
      </c>
      <c r="P1452">
        <f t="shared" si="112"/>
        <v>1</v>
      </c>
      <c r="Q1452" s="12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>
        <f t="shared" si="110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25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1"/>
        <v>0</v>
      </c>
      <c r="P1453">
        <f t="shared" si="112"/>
        <v>1</v>
      </c>
      <c r="Q1453" s="12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>
        <f t="shared" si="110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25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1"/>
        <v>0</v>
      </c>
      <c r="P1454">
        <f t="shared" si="112"/>
        <v>0</v>
      </c>
      <c r="Q1454" s="12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>
        <f t="shared" si="110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25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1"/>
        <v>0</v>
      </c>
      <c r="P1455">
        <f t="shared" si="112"/>
        <v>0</v>
      </c>
      <c r="Q1455" s="12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>
        <f t="shared" si="110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25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1"/>
        <v>1</v>
      </c>
      <c r="P1456">
        <f t="shared" si="112"/>
        <v>15</v>
      </c>
      <c r="Q1456" s="12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>
        <f t="shared" si="110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25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1"/>
        <v>11</v>
      </c>
      <c r="P1457">
        <f t="shared" si="112"/>
        <v>225</v>
      </c>
      <c r="Q1457" s="12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>
        <f t="shared" si="110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25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1"/>
        <v>3</v>
      </c>
      <c r="P1458">
        <f t="shared" si="112"/>
        <v>48.33</v>
      </c>
      <c r="Q1458" s="12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>
        <f t="shared" si="110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25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1"/>
        <v>0</v>
      </c>
      <c r="P1459">
        <f t="shared" si="112"/>
        <v>0</v>
      </c>
      <c r="Q1459" s="12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>
        <f t="shared" si="110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25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1"/>
        <v>0</v>
      </c>
      <c r="P1460">
        <f t="shared" si="112"/>
        <v>0</v>
      </c>
      <c r="Q1460" s="12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>
        <f t="shared" si="110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25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1"/>
        <v>0</v>
      </c>
      <c r="P1461">
        <f t="shared" si="112"/>
        <v>0</v>
      </c>
      <c r="Q1461" s="12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>
        <f t="shared" si="110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25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1"/>
        <v>0</v>
      </c>
      <c r="P1462">
        <f t="shared" si="112"/>
        <v>0</v>
      </c>
      <c r="Q1462" s="12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>
        <f t="shared" si="110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25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1"/>
        <v>101</v>
      </c>
      <c r="P1463">
        <f t="shared" si="112"/>
        <v>44.67</v>
      </c>
      <c r="Q1463" s="12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>
        <f t="shared" si="110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25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1"/>
        <v>109</v>
      </c>
      <c r="P1464">
        <f t="shared" si="112"/>
        <v>28.94</v>
      </c>
      <c r="Q1464" s="12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>
        <f t="shared" si="110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25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1"/>
        <v>148</v>
      </c>
      <c r="P1465">
        <f t="shared" si="112"/>
        <v>35.44</v>
      </c>
      <c r="Q1465" s="12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>
        <f t="shared" si="110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25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1"/>
        <v>163</v>
      </c>
      <c r="P1466">
        <f t="shared" si="112"/>
        <v>34.869999999999997</v>
      </c>
      <c r="Q1466" s="12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>
        <f t="shared" si="110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25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1"/>
        <v>456</v>
      </c>
      <c r="P1467">
        <f t="shared" si="112"/>
        <v>52.62</v>
      </c>
      <c r="Q1467" s="12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>
        <f t="shared" si="110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25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1"/>
        <v>108</v>
      </c>
      <c r="P1468">
        <f t="shared" si="112"/>
        <v>69.599999999999994</v>
      </c>
      <c r="Q1468" s="12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>
        <f t="shared" si="110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25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1"/>
        <v>115</v>
      </c>
      <c r="P1469">
        <f t="shared" si="112"/>
        <v>76.72</v>
      </c>
      <c r="Q1469" s="12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>
        <f t="shared" si="110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25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1"/>
        <v>102</v>
      </c>
      <c r="P1470">
        <f t="shared" si="112"/>
        <v>33.19</v>
      </c>
      <c r="Q1470" s="12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>
        <f t="shared" si="110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25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1"/>
        <v>108</v>
      </c>
      <c r="P1471">
        <f t="shared" si="112"/>
        <v>149.46</v>
      </c>
      <c r="Q1471" s="12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>
        <f t="shared" si="110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25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1"/>
        <v>125</v>
      </c>
      <c r="P1472">
        <f t="shared" si="112"/>
        <v>23.17</v>
      </c>
      <c r="Q1472" s="12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>
        <f t="shared" si="110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25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1"/>
        <v>104</v>
      </c>
      <c r="P1473">
        <f t="shared" si="112"/>
        <v>96.88</v>
      </c>
      <c r="Q1473" s="12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>
        <f t="shared" si="110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25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1"/>
        <v>139</v>
      </c>
      <c r="P1474">
        <f t="shared" si="112"/>
        <v>103.2</v>
      </c>
      <c r="Q1474" s="12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>
        <f t="shared" ref="U1474:U1537" si="115">YEAR(S1474)</f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25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6">ROUND(E1475/D1475*100, 0)</f>
        <v>121</v>
      </c>
      <c r="P1475">
        <f t="shared" ref="P1475:P1538" si="117">IFERROR(ROUND(E1475/L1475,2),0)</f>
        <v>38.46</v>
      </c>
      <c r="Q1475" s="12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si="115"/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25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6"/>
        <v>112</v>
      </c>
      <c r="P1476">
        <f t="shared" si="117"/>
        <v>44.32</v>
      </c>
      <c r="Q1476" s="12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>
        <f t="shared" si="115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25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6"/>
        <v>189</v>
      </c>
      <c r="P1477">
        <f t="shared" si="117"/>
        <v>64.17</v>
      </c>
      <c r="Q1477" s="12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>
        <f t="shared" si="115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25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6"/>
        <v>662</v>
      </c>
      <c r="P1478">
        <f t="shared" si="117"/>
        <v>43.33</v>
      </c>
      <c r="Q1478" s="12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>
        <f t="shared" si="115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25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6"/>
        <v>111</v>
      </c>
      <c r="P1479">
        <f t="shared" si="117"/>
        <v>90.5</v>
      </c>
      <c r="Q1479" s="12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>
        <f t="shared" si="115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25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6"/>
        <v>1182</v>
      </c>
      <c r="P1480">
        <f t="shared" si="117"/>
        <v>29.19</v>
      </c>
      <c r="Q1480" s="12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>
        <f t="shared" si="115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25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6"/>
        <v>137</v>
      </c>
      <c r="P1481">
        <f t="shared" si="117"/>
        <v>30.96</v>
      </c>
      <c r="Q1481" s="12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>
        <f t="shared" si="115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25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6"/>
        <v>117</v>
      </c>
      <c r="P1482">
        <f t="shared" si="117"/>
        <v>92.16</v>
      </c>
      <c r="Q1482" s="12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>
        <f t="shared" si="115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25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6"/>
        <v>2</v>
      </c>
      <c r="P1483">
        <f t="shared" si="117"/>
        <v>17.5</v>
      </c>
      <c r="Q1483" s="12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>
        <f t="shared" si="115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25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6"/>
        <v>0</v>
      </c>
      <c r="P1484">
        <f t="shared" si="117"/>
        <v>5</v>
      </c>
      <c r="Q1484" s="12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>
        <f t="shared" si="115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25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6"/>
        <v>1</v>
      </c>
      <c r="P1485">
        <f t="shared" si="117"/>
        <v>25</v>
      </c>
      <c r="Q1485" s="12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>
        <f t="shared" si="115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25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6"/>
        <v>0</v>
      </c>
      <c r="P1486">
        <f t="shared" si="117"/>
        <v>0</v>
      </c>
      <c r="Q1486" s="12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>
        <f t="shared" si="115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25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6"/>
        <v>2</v>
      </c>
      <c r="P1487">
        <f t="shared" si="117"/>
        <v>50</v>
      </c>
      <c r="Q1487" s="12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>
        <f t="shared" si="115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25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6"/>
        <v>0</v>
      </c>
      <c r="P1488">
        <f t="shared" si="117"/>
        <v>16</v>
      </c>
      <c r="Q1488" s="12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>
        <f t="shared" si="115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2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6"/>
        <v>0</v>
      </c>
      <c r="P1489">
        <f t="shared" si="117"/>
        <v>0</v>
      </c>
      <c r="Q1489" s="12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>
        <f t="shared" si="115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25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6"/>
        <v>2</v>
      </c>
      <c r="P1490">
        <f t="shared" si="117"/>
        <v>60</v>
      </c>
      <c r="Q1490" s="12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>
        <f t="shared" si="115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25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6"/>
        <v>0</v>
      </c>
      <c r="P1491">
        <f t="shared" si="117"/>
        <v>0</v>
      </c>
      <c r="Q1491" s="12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>
        <f t="shared" si="115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25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6"/>
        <v>31</v>
      </c>
      <c r="P1492">
        <f t="shared" si="117"/>
        <v>47.11</v>
      </c>
      <c r="Q1492" s="12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>
        <f t="shared" si="115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25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6"/>
        <v>8</v>
      </c>
      <c r="P1493">
        <f t="shared" si="117"/>
        <v>100</v>
      </c>
      <c r="Q1493" s="12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>
        <f t="shared" si="115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25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6"/>
        <v>1</v>
      </c>
      <c r="P1494">
        <f t="shared" si="117"/>
        <v>15</v>
      </c>
      <c r="Q1494" s="12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>
        <f t="shared" si="115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25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6"/>
        <v>0</v>
      </c>
      <c r="P1495">
        <f t="shared" si="117"/>
        <v>0</v>
      </c>
      <c r="Q1495" s="12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>
        <f t="shared" si="115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25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6"/>
        <v>9</v>
      </c>
      <c r="P1496">
        <f t="shared" si="117"/>
        <v>40.450000000000003</v>
      </c>
      <c r="Q1496" s="12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>
        <f t="shared" si="115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25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6"/>
        <v>0</v>
      </c>
      <c r="P1497">
        <f t="shared" si="117"/>
        <v>0</v>
      </c>
      <c r="Q1497" s="12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>
        <f t="shared" si="115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25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6"/>
        <v>0</v>
      </c>
      <c r="P1498">
        <f t="shared" si="117"/>
        <v>0</v>
      </c>
      <c r="Q1498" s="12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>
        <f t="shared" si="115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25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6"/>
        <v>0</v>
      </c>
      <c r="P1499">
        <f t="shared" si="117"/>
        <v>1</v>
      </c>
      <c r="Q1499" s="12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>
        <f t="shared" si="115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25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6"/>
        <v>2</v>
      </c>
      <c r="P1500">
        <f t="shared" si="117"/>
        <v>19</v>
      </c>
      <c r="Q1500" s="12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>
        <f t="shared" si="115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25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6"/>
        <v>0</v>
      </c>
      <c r="P1501">
        <f t="shared" si="117"/>
        <v>5</v>
      </c>
      <c r="Q1501" s="12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>
        <f t="shared" si="115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25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6"/>
        <v>25</v>
      </c>
      <c r="P1502">
        <f t="shared" si="117"/>
        <v>46.73</v>
      </c>
      <c r="Q1502" s="12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>
        <f t="shared" si="115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25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6"/>
        <v>166</v>
      </c>
      <c r="P1503">
        <f t="shared" si="117"/>
        <v>97.73</v>
      </c>
      <c r="Q1503" s="12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>
        <f t="shared" si="115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25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6"/>
        <v>101</v>
      </c>
      <c r="P1504">
        <f t="shared" si="117"/>
        <v>67.84</v>
      </c>
      <c r="Q1504" s="12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>
        <f t="shared" si="115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25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6"/>
        <v>108</v>
      </c>
      <c r="P1505">
        <f t="shared" si="117"/>
        <v>56.98</v>
      </c>
      <c r="Q1505" s="12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>
        <f t="shared" si="115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25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6"/>
        <v>278</v>
      </c>
      <c r="P1506">
        <f t="shared" si="117"/>
        <v>67.16</v>
      </c>
      <c r="Q1506" s="12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>
        <f t="shared" si="115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25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6"/>
        <v>104</v>
      </c>
      <c r="P1507">
        <f t="shared" si="117"/>
        <v>48.04</v>
      </c>
      <c r="Q1507" s="12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>
        <f t="shared" si="115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25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6"/>
        <v>111</v>
      </c>
      <c r="P1508">
        <f t="shared" si="117"/>
        <v>38.86</v>
      </c>
      <c r="Q1508" s="12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>
        <f t="shared" si="115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25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6"/>
        <v>215</v>
      </c>
      <c r="P1509">
        <f t="shared" si="117"/>
        <v>78.180000000000007</v>
      </c>
      <c r="Q1509" s="12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>
        <f t="shared" si="115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25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6"/>
        <v>111</v>
      </c>
      <c r="P1510">
        <f t="shared" si="117"/>
        <v>97.11</v>
      </c>
      <c r="Q1510" s="12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>
        <f t="shared" si="115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25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6"/>
        <v>124</v>
      </c>
      <c r="P1511">
        <f t="shared" si="117"/>
        <v>110.39</v>
      </c>
      <c r="Q1511" s="12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>
        <f t="shared" si="115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25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6"/>
        <v>101</v>
      </c>
      <c r="P1512">
        <f t="shared" si="117"/>
        <v>39.92</v>
      </c>
      <c r="Q1512" s="12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>
        <f t="shared" si="115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25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6"/>
        <v>112</v>
      </c>
      <c r="P1513">
        <f t="shared" si="117"/>
        <v>75.98</v>
      </c>
      <c r="Q1513" s="12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>
        <f t="shared" si="115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25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6"/>
        <v>559</v>
      </c>
      <c r="P1514">
        <f t="shared" si="117"/>
        <v>58.38</v>
      </c>
      <c r="Q1514" s="12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>
        <f t="shared" si="115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25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6"/>
        <v>150</v>
      </c>
      <c r="P1515">
        <f t="shared" si="117"/>
        <v>55.82</v>
      </c>
      <c r="Q1515" s="12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>
        <f t="shared" si="115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25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6"/>
        <v>106</v>
      </c>
      <c r="P1516">
        <f t="shared" si="117"/>
        <v>151.24</v>
      </c>
      <c r="Q1516" s="12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>
        <f t="shared" si="115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25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6"/>
        <v>157</v>
      </c>
      <c r="P1517">
        <f t="shared" si="117"/>
        <v>849.67</v>
      </c>
      <c r="Q1517" s="12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>
        <f t="shared" si="115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25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6"/>
        <v>109</v>
      </c>
      <c r="P1518">
        <f t="shared" si="117"/>
        <v>159.24</v>
      </c>
      <c r="Q1518" s="12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>
        <f t="shared" si="115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25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6"/>
        <v>162</v>
      </c>
      <c r="P1519">
        <f t="shared" si="117"/>
        <v>39.51</v>
      </c>
      <c r="Q1519" s="12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>
        <f t="shared" si="115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25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6"/>
        <v>205</v>
      </c>
      <c r="P1520">
        <f t="shared" si="117"/>
        <v>130.53</v>
      </c>
      <c r="Q1520" s="12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>
        <f t="shared" si="115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25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6"/>
        <v>103</v>
      </c>
      <c r="P1521">
        <f t="shared" si="117"/>
        <v>64.16</v>
      </c>
      <c r="Q1521" s="12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>
        <f t="shared" si="115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25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6"/>
        <v>103</v>
      </c>
      <c r="P1522">
        <f t="shared" si="117"/>
        <v>111.53</v>
      </c>
      <c r="Q1522" s="12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>
        <f t="shared" si="115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25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6"/>
        <v>107</v>
      </c>
      <c r="P1523">
        <f t="shared" si="117"/>
        <v>170.45</v>
      </c>
      <c r="Q1523" s="12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>
        <f t="shared" si="115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25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6"/>
        <v>139</v>
      </c>
      <c r="P1524">
        <f t="shared" si="117"/>
        <v>133.74</v>
      </c>
      <c r="Q1524" s="12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>
        <f t="shared" si="115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25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6"/>
        <v>125</v>
      </c>
      <c r="P1525">
        <f t="shared" si="117"/>
        <v>95.83</v>
      </c>
      <c r="Q1525" s="12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>
        <f t="shared" si="115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25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6"/>
        <v>207</v>
      </c>
      <c r="P1526">
        <f t="shared" si="117"/>
        <v>221.79</v>
      </c>
      <c r="Q1526" s="12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>
        <f t="shared" si="115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25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6"/>
        <v>174</v>
      </c>
      <c r="P1527">
        <f t="shared" si="117"/>
        <v>32.32</v>
      </c>
      <c r="Q1527" s="12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>
        <f t="shared" si="115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25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6"/>
        <v>120</v>
      </c>
      <c r="P1528">
        <f t="shared" si="117"/>
        <v>98.84</v>
      </c>
      <c r="Q1528" s="12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>
        <f t="shared" si="115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25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6"/>
        <v>110</v>
      </c>
      <c r="P1529">
        <f t="shared" si="117"/>
        <v>55.22</v>
      </c>
      <c r="Q1529" s="12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>
        <f t="shared" si="115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25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6"/>
        <v>282</v>
      </c>
      <c r="P1530">
        <f t="shared" si="117"/>
        <v>52.79</v>
      </c>
      <c r="Q1530" s="12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>
        <f t="shared" si="115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25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6"/>
        <v>101</v>
      </c>
      <c r="P1531">
        <f t="shared" si="117"/>
        <v>135.66999999999999</v>
      </c>
      <c r="Q1531" s="12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>
        <f t="shared" si="115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25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6"/>
        <v>135</v>
      </c>
      <c r="P1532">
        <f t="shared" si="117"/>
        <v>53.99</v>
      </c>
      <c r="Q1532" s="12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>
        <f t="shared" si="115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25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6"/>
        <v>176</v>
      </c>
      <c r="P1533">
        <f t="shared" si="117"/>
        <v>56.64</v>
      </c>
      <c r="Q1533" s="12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>
        <f t="shared" si="115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25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6"/>
        <v>484</v>
      </c>
      <c r="P1534">
        <f t="shared" si="117"/>
        <v>82.32</v>
      </c>
      <c r="Q1534" s="12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>
        <f t="shared" si="115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25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6"/>
        <v>145</v>
      </c>
      <c r="P1535">
        <f t="shared" si="117"/>
        <v>88.26</v>
      </c>
      <c r="Q1535" s="12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>
        <f t="shared" si="115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25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6"/>
        <v>418</v>
      </c>
      <c r="P1536">
        <f t="shared" si="117"/>
        <v>84.91</v>
      </c>
      <c r="Q1536" s="12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>
        <f t="shared" si="115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25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6"/>
        <v>132</v>
      </c>
      <c r="P1537">
        <f t="shared" si="117"/>
        <v>48.15</v>
      </c>
      <c r="Q1537" s="12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>
        <f t="shared" si="115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25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6"/>
        <v>250</v>
      </c>
      <c r="P1538">
        <f t="shared" si="117"/>
        <v>66.02</v>
      </c>
      <c r="Q1538" s="12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>
        <f t="shared" ref="U1538:U1601" si="120">YEAR(S1538)</f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25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1">ROUND(E1539/D1539*100, 0)</f>
        <v>180</v>
      </c>
      <c r="P1539">
        <f t="shared" ref="P1539:P1602" si="122">IFERROR(ROUND(E1539/L1539,2),0)</f>
        <v>96.38</v>
      </c>
      <c r="Q1539" s="12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si="120"/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25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1"/>
        <v>103</v>
      </c>
      <c r="P1540">
        <f t="shared" si="122"/>
        <v>156.16999999999999</v>
      </c>
      <c r="Q1540" s="12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>
        <f t="shared" si="120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25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1"/>
        <v>136</v>
      </c>
      <c r="P1541">
        <f t="shared" si="122"/>
        <v>95.76</v>
      </c>
      <c r="Q1541" s="12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>
        <f t="shared" si="120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25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1"/>
        <v>118</v>
      </c>
      <c r="P1542">
        <f t="shared" si="122"/>
        <v>180.41</v>
      </c>
      <c r="Q1542" s="12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>
        <f t="shared" si="120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25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1"/>
        <v>0</v>
      </c>
      <c r="P1543">
        <f t="shared" si="122"/>
        <v>3</v>
      </c>
      <c r="Q1543" s="12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>
        <f t="shared" si="120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25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1"/>
        <v>4</v>
      </c>
      <c r="P1544">
        <f t="shared" si="122"/>
        <v>20</v>
      </c>
      <c r="Q1544" s="12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>
        <f t="shared" si="120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25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1"/>
        <v>0</v>
      </c>
      <c r="P1545">
        <f t="shared" si="122"/>
        <v>10</v>
      </c>
      <c r="Q1545" s="12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>
        <f t="shared" si="120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25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1"/>
        <v>0</v>
      </c>
      <c r="P1546">
        <f t="shared" si="122"/>
        <v>0</v>
      </c>
      <c r="Q1546" s="12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>
        <f t="shared" si="120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25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1"/>
        <v>0</v>
      </c>
      <c r="P1547">
        <f t="shared" si="122"/>
        <v>1</v>
      </c>
      <c r="Q1547" s="12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>
        <f t="shared" si="120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25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1"/>
        <v>29</v>
      </c>
      <c r="P1548">
        <f t="shared" si="122"/>
        <v>26.27</v>
      </c>
      <c r="Q1548" s="12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>
        <f t="shared" si="120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25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1"/>
        <v>0</v>
      </c>
      <c r="P1549">
        <f t="shared" si="122"/>
        <v>0</v>
      </c>
      <c r="Q1549" s="12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>
        <f t="shared" si="120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25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1"/>
        <v>9</v>
      </c>
      <c r="P1550">
        <f t="shared" si="122"/>
        <v>60</v>
      </c>
      <c r="Q1550" s="12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>
        <f t="shared" si="120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25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1"/>
        <v>34</v>
      </c>
      <c r="P1551">
        <f t="shared" si="122"/>
        <v>28.33</v>
      </c>
      <c r="Q1551" s="12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>
        <f t="shared" si="120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25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1"/>
        <v>13</v>
      </c>
      <c r="P1552">
        <f t="shared" si="122"/>
        <v>14.43</v>
      </c>
      <c r="Q1552" s="12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>
        <f t="shared" si="120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25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1"/>
        <v>0</v>
      </c>
      <c r="P1553">
        <f t="shared" si="122"/>
        <v>0</v>
      </c>
      <c r="Q1553" s="12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>
        <f t="shared" si="120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25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1"/>
        <v>49</v>
      </c>
      <c r="P1554">
        <f t="shared" si="122"/>
        <v>132.19</v>
      </c>
      <c r="Q1554" s="12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>
        <f t="shared" si="120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25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1"/>
        <v>0</v>
      </c>
      <c r="P1555">
        <f t="shared" si="122"/>
        <v>0</v>
      </c>
      <c r="Q1555" s="12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>
        <f t="shared" si="120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25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1"/>
        <v>0</v>
      </c>
      <c r="P1556">
        <f t="shared" si="122"/>
        <v>0</v>
      </c>
      <c r="Q1556" s="12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>
        <f t="shared" si="120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25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1"/>
        <v>0</v>
      </c>
      <c r="P1557">
        <f t="shared" si="122"/>
        <v>0</v>
      </c>
      <c r="Q1557" s="12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>
        <f t="shared" si="120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25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1"/>
        <v>45</v>
      </c>
      <c r="P1558">
        <f t="shared" si="122"/>
        <v>56.42</v>
      </c>
      <c r="Q1558" s="12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>
        <f t="shared" si="120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25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1"/>
        <v>4</v>
      </c>
      <c r="P1559">
        <f t="shared" si="122"/>
        <v>100</v>
      </c>
      <c r="Q1559" s="12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>
        <f t="shared" si="120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25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1"/>
        <v>5</v>
      </c>
      <c r="P1560">
        <f t="shared" si="122"/>
        <v>11.67</v>
      </c>
      <c r="Q1560" s="12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>
        <f t="shared" si="120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25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1"/>
        <v>0</v>
      </c>
      <c r="P1561">
        <f t="shared" si="122"/>
        <v>50</v>
      </c>
      <c r="Q1561" s="12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>
        <f t="shared" si="120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25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1"/>
        <v>4</v>
      </c>
      <c r="P1562">
        <f t="shared" si="122"/>
        <v>23.5</v>
      </c>
      <c r="Q1562" s="12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>
        <f t="shared" si="120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25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1"/>
        <v>1</v>
      </c>
      <c r="P1563">
        <f t="shared" si="122"/>
        <v>67</v>
      </c>
      <c r="Q1563" s="12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>
        <f t="shared" si="120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25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1"/>
        <v>0</v>
      </c>
      <c r="P1564">
        <f t="shared" si="122"/>
        <v>0</v>
      </c>
      <c r="Q1564" s="12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>
        <f t="shared" si="120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25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1"/>
        <v>1</v>
      </c>
      <c r="P1565">
        <f t="shared" si="122"/>
        <v>42.5</v>
      </c>
      <c r="Q1565" s="12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>
        <f t="shared" si="120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25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1"/>
        <v>0</v>
      </c>
      <c r="P1566">
        <f t="shared" si="122"/>
        <v>10</v>
      </c>
      <c r="Q1566" s="12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>
        <f t="shared" si="120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25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1"/>
        <v>3</v>
      </c>
      <c r="P1567">
        <f t="shared" si="122"/>
        <v>100</v>
      </c>
      <c r="Q1567" s="12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>
        <f t="shared" si="120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25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1"/>
        <v>21</v>
      </c>
      <c r="P1568">
        <f t="shared" si="122"/>
        <v>108.05</v>
      </c>
      <c r="Q1568" s="12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>
        <f t="shared" si="120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25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1"/>
        <v>4</v>
      </c>
      <c r="P1569">
        <f t="shared" si="122"/>
        <v>26.92</v>
      </c>
      <c r="Q1569" s="12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>
        <f t="shared" si="120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25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1"/>
        <v>14</v>
      </c>
      <c r="P1570">
        <f t="shared" si="122"/>
        <v>155</v>
      </c>
      <c r="Q1570" s="12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>
        <f t="shared" si="120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25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1"/>
        <v>0</v>
      </c>
      <c r="P1571">
        <f t="shared" si="122"/>
        <v>0</v>
      </c>
      <c r="Q1571" s="12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>
        <f t="shared" si="120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25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1"/>
        <v>41</v>
      </c>
      <c r="P1572">
        <f t="shared" si="122"/>
        <v>47.77</v>
      </c>
      <c r="Q1572" s="12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>
        <f t="shared" si="120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25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1"/>
        <v>1</v>
      </c>
      <c r="P1573">
        <f t="shared" si="122"/>
        <v>20</v>
      </c>
      <c r="Q1573" s="12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>
        <f t="shared" si="120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25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1"/>
        <v>5</v>
      </c>
      <c r="P1574">
        <f t="shared" si="122"/>
        <v>41.67</v>
      </c>
      <c r="Q1574" s="12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>
        <f t="shared" si="120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25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1"/>
        <v>2</v>
      </c>
      <c r="P1575">
        <f t="shared" si="122"/>
        <v>74.33</v>
      </c>
      <c r="Q1575" s="12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>
        <f t="shared" si="120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25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1"/>
        <v>5</v>
      </c>
      <c r="P1576">
        <f t="shared" si="122"/>
        <v>84.33</v>
      </c>
      <c r="Q1576" s="12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>
        <f t="shared" si="120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25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1"/>
        <v>23</v>
      </c>
      <c r="P1577">
        <f t="shared" si="122"/>
        <v>65.459999999999994</v>
      </c>
      <c r="Q1577" s="12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>
        <f t="shared" si="120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25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1"/>
        <v>13</v>
      </c>
      <c r="P1578">
        <f t="shared" si="122"/>
        <v>65</v>
      </c>
      <c r="Q1578" s="12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>
        <f t="shared" si="120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25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1"/>
        <v>1</v>
      </c>
      <c r="P1579">
        <f t="shared" si="122"/>
        <v>27.5</v>
      </c>
      <c r="Q1579" s="12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>
        <f t="shared" si="120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25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1"/>
        <v>11</v>
      </c>
      <c r="P1580">
        <f t="shared" si="122"/>
        <v>51.25</v>
      </c>
      <c r="Q1580" s="12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>
        <f t="shared" si="120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25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1"/>
        <v>1</v>
      </c>
      <c r="P1581">
        <f t="shared" si="122"/>
        <v>14</v>
      </c>
      <c r="Q1581" s="12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>
        <f t="shared" si="120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25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1"/>
        <v>0</v>
      </c>
      <c r="P1582">
        <f t="shared" si="122"/>
        <v>0</v>
      </c>
      <c r="Q1582" s="12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>
        <f t="shared" si="120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25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1"/>
        <v>1</v>
      </c>
      <c r="P1583">
        <f t="shared" si="122"/>
        <v>5</v>
      </c>
      <c r="Q1583" s="12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>
        <f t="shared" si="120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25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1"/>
        <v>9</v>
      </c>
      <c r="P1584">
        <f t="shared" si="122"/>
        <v>31</v>
      </c>
      <c r="Q1584" s="12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>
        <f t="shared" si="120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25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1"/>
        <v>0</v>
      </c>
      <c r="P1585">
        <f t="shared" si="122"/>
        <v>15</v>
      </c>
      <c r="Q1585" s="12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>
        <f t="shared" si="120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25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1"/>
        <v>0</v>
      </c>
      <c r="P1586">
        <f t="shared" si="122"/>
        <v>0</v>
      </c>
      <c r="Q1586" s="12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>
        <f t="shared" si="120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25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1"/>
        <v>79</v>
      </c>
      <c r="P1587">
        <f t="shared" si="122"/>
        <v>131.66999999999999</v>
      </c>
      <c r="Q1587" s="12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>
        <f t="shared" si="120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25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1"/>
        <v>0</v>
      </c>
      <c r="P1588">
        <f t="shared" si="122"/>
        <v>0</v>
      </c>
      <c r="Q1588" s="12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>
        <f t="shared" si="120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25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1"/>
        <v>0</v>
      </c>
      <c r="P1589">
        <f t="shared" si="122"/>
        <v>1</v>
      </c>
      <c r="Q1589" s="12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>
        <f t="shared" si="120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25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1"/>
        <v>0</v>
      </c>
      <c r="P1590">
        <f t="shared" si="122"/>
        <v>0</v>
      </c>
      <c r="Q1590" s="12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>
        <f t="shared" si="120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25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1"/>
        <v>0</v>
      </c>
      <c r="P1591">
        <f t="shared" si="122"/>
        <v>0</v>
      </c>
      <c r="Q1591" s="12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>
        <f t="shared" si="120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25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1"/>
        <v>2</v>
      </c>
      <c r="P1592">
        <f t="shared" si="122"/>
        <v>510</v>
      </c>
      <c r="Q1592" s="12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>
        <f t="shared" si="120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25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1"/>
        <v>29</v>
      </c>
      <c r="P1593">
        <f t="shared" si="122"/>
        <v>44.48</v>
      </c>
      <c r="Q1593" s="12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>
        <f t="shared" si="120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25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1"/>
        <v>0</v>
      </c>
      <c r="P1594">
        <f t="shared" si="122"/>
        <v>0</v>
      </c>
      <c r="Q1594" s="12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>
        <f t="shared" si="120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25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1"/>
        <v>0</v>
      </c>
      <c r="P1595">
        <f t="shared" si="122"/>
        <v>1</v>
      </c>
      <c r="Q1595" s="12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>
        <f t="shared" si="120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25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1"/>
        <v>21</v>
      </c>
      <c r="P1596">
        <f t="shared" si="122"/>
        <v>20.5</v>
      </c>
      <c r="Q1596" s="12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>
        <f t="shared" si="120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25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1"/>
        <v>0</v>
      </c>
      <c r="P1597">
        <f t="shared" si="122"/>
        <v>40</v>
      </c>
      <c r="Q1597" s="12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>
        <f t="shared" si="120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25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1"/>
        <v>2</v>
      </c>
      <c r="P1598">
        <f t="shared" si="122"/>
        <v>25</v>
      </c>
      <c r="Q1598" s="12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>
        <f t="shared" si="120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25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1"/>
        <v>0</v>
      </c>
      <c r="P1599">
        <f t="shared" si="122"/>
        <v>0</v>
      </c>
      <c r="Q1599" s="12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>
        <f t="shared" si="120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25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1"/>
        <v>0</v>
      </c>
      <c r="P1600">
        <f t="shared" si="122"/>
        <v>1</v>
      </c>
      <c r="Q1600" s="12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>
        <f t="shared" si="120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25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1"/>
        <v>0</v>
      </c>
      <c r="P1601">
        <f t="shared" si="122"/>
        <v>0</v>
      </c>
      <c r="Q1601" s="12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>
        <f t="shared" si="120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25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1"/>
        <v>7</v>
      </c>
      <c r="P1602">
        <f t="shared" si="122"/>
        <v>40.78</v>
      </c>
      <c r="Q1602" s="12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>
        <f t="shared" ref="U1602:U1665" si="125">YEAR(S1602)</f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25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6">ROUND(E1603/D1603*100, 0)</f>
        <v>108</v>
      </c>
      <c r="P1603">
        <f t="shared" ref="P1603:P1666" si="127">IFERROR(ROUND(E1603/L1603,2),0)</f>
        <v>48.33</v>
      </c>
      <c r="Q1603" s="12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si="125"/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25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6"/>
        <v>100</v>
      </c>
      <c r="P1604">
        <f t="shared" si="127"/>
        <v>46.95</v>
      </c>
      <c r="Q1604" s="12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>
        <f t="shared" si="125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25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6"/>
        <v>100</v>
      </c>
      <c r="P1605">
        <f t="shared" si="127"/>
        <v>66.69</v>
      </c>
      <c r="Q1605" s="12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>
        <f t="shared" si="125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25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6"/>
        <v>122</v>
      </c>
      <c r="P1606">
        <f t="shared" si="127"/>
        <v>48.84</v>
      </c>
      <c r="Q1606" s="12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>
        <f t="shared" si="125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25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6"/>
        <v>101</v>
      </c>
      <c r="P1607">
        <f t="shared" si="127"/>
        <v>137.31</v>
      </c>
      <c r="Q1607" s="12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>
        <f t="shared" si="125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25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6"/>
        <v>101</v>
      </c>
      <c r="P1608">
        <f t="shared" si="127"/>
        <v>87.83</v>
      </c>
      <c r="Q1608" s="12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>
        <f t="shared" si="125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25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6"/>
        <v>145</v>
      </c>
      <c r="P1609">
        <f t="shared" si="127"/>
        <v>70.790000000000006</v>
      </c>
      <c r="Q1609" s="12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>
        <f t="shared" si="125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25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6"/>
        <v>101</v>
      </c>
      <c r="P1610">
        <f t="shared" si="127"/>
        <v>52.83</v>
      </c>
      <c r="Q1610" s="12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>
        <f t="shared" si="125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25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6"/>
        <v>118</v>
      </c>
      <c r="P1611">
        <f t="shared" si="127"/>
        <v>443.75</v>
      </c>
      <c r="Q1611" s="12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>
        <f t="shared" si="125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25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6"/>
        <v>272</v>
      </c>
      <c r="P1612">
        <f t="shared" si="127"/>
        <v>48.54</v>
      </c>
      <c r="Q1612" s="12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>
        <f t="shared" si="125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25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6"/>
        <v>125</v>
      </c>
      <c r="P1613">
        <f t="shared" si="127"/>
        <v>37.07</v>
      </c>
      <c r="Q1613" s="12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>
        <f t="shared" si="125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25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6"/>
        <v>110</v>
      </c>
      <c r="P1614">
        <f t="shared" si="127"/>
        <v>50</v>
      </c>
      <c r="Q1614" s="12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>
        <f t="shared" si="125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25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6"/>
        <v>102</v>
      </c>
      <c r="P1615">
        <f t="shared" si="127"/>
        <v>39.04</v>
      </c>
      <c r="Q1615" s="12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>
        <f t="shared" si="125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25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6"/>
        <v>103</v>
      </c>
      <c r="P1616">
        <f t="shared" si="127"/>
        <v>66.69</v>
      </c>
      <c r="Q1616" s="12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>
        <f t="shared" si="125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25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6"/>
        <v>114</v>
      </c>
      <c r="P1617">
        <f t="shared" si="127"/>
        <v>67.13</v>
      </c>
      <c r="Q1617" s="12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>
        <f t="shared" si="125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25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6"/>
        <v>104</v>
      </c>
      <c r="P1618">
        <f t="shared" si="127"/>
        <v>66.37</v>
      </c>
      <c r="Q1618" s="12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>
        <f t="shared" si="125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25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6"/>
        <v>146</v>
      </c>
      <c r="P1619">
        <f t="shared" si="127"/>
        <v>64.62</v>
      </c>
      <c r="Q1619" s="12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>
        <f t="shared" si="125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25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6"/>
        <v>105</v>
      </c>
      <c r="P1620">
        <f t="shared" si="127"/>
        <v>58.37</v>
      </c>
      <c r="Q1620" s="12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>
        <f t="shared" si="125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25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6"/>
        <v>133</v>
      </c>
      <c r="P1621">
        <f t="shared" si="127"/>
        <v>86.96</v>
      </c>
      <c r="Q1621" s="12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>
        <f t="shared" si="125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25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6"/>
        <v>113</v>
      </c>
      <c r="P1622">
        <f t="shared" si="127"/>
        <v>66.47</v>
      </c>
      <c r="Q1622" s="12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>
        <f t="shared" si="125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25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6"/>
        <v>121</v>
      </c>
      <c r="P1623">
        <f t="shared" si="127"/>
        <v>163.78</v>
      </c>
      <c r="Q1623" s="12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>
        <f t="shared" si="125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25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6"/>
        <v>102</v>
      </c>
      <c r="P1624">
        <f t="shared" si="127"/>
        <v>107.98</v>
      </c>
      <c r="Q1624" s="12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>
        <f t="shared" si="125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25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6"/>
        <v>101</v>
      </c>
      <c r="P1625">
        <f t="shared" si="127"/>
        <v>42.11</v>
      </c>
      <c r="Q1625" s="12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>
        <f t="shared" si="125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25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6"/>
        <v>118</v>
      </c>
      <c r="P1626">
        <f t="shared" si="127"/>
        <v>47.2</v>
      </c>
      <c r="Q1626" s="12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>
        <f t="shared" si="125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25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6"/>
        <v>155</v>
      </c>
      <c r="P1627">
        <f t="shared" si="127"/>
        <v>112.02</v>
      </c>
      <c r="Q1627" s="12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>
        <f t="shared" si="125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25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6"/>
        <v>101</v>
      </c>
      <c r="P1628">
        <f t="shared" si="127"/>
        <v>74.95</v>
      </c>
      <c r="Q1628" s="12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>
        <f t="shared" si="125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25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6"/>
        <v>117</v>
      </c>
      <c r="P1629">
        <f t="shared" si="127"/>
        <v>61.58</v>
      </c>
      <c r="Q1629" s="12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>
        <f t="shared" si="125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25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6"/>
        <v>101</v>
      </c>
      <c r="P1630">
        <f t="shared" si="127"/>
        <v>45.88</v>
      </c>
      <c r="Q1630" s="12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>
        <f t="shared" si="125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25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6"/>
        <v>104</v>
      </c>
      <c r="P1631">
        <f t="shared" si="127"/>
        <v>75.849999999999994</v>
      </c>
      <c r="Q1631" s="12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>
        <f t="shared" si="125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25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6"/>
        <v>265</v>
      </c>
      <c r="P1632">
        <f t="shared" si="127"/>
        <v>84.21</v>
      </c>
      <c r="Q1632" s="12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>
        <f t="shared" si="125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25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6"/>
        <v>156</v>
      </c>
      <c r="P1633">
        <f t="shared" si="127"/>
        <v>117.23</v>
      </c>
      <c r="Q1633" s="12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>
        <f t="shared" si="125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25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6"/>
        <v>102</v>
      </c>
      <c r="P1634">
        <f t="shared" si="127"/>
        <v>86.49</v>
      </c>
      <c r="Q1634" s="12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>
        <f t="shared" si="125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25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6"/>
        <v>100</v>
      </c>
      <c r="P1635">
        <f t="shared" si="127"/>
        <v>172.41</v>
      </c>
      <c r="Q1635" s="12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>
        <f t="shared" si="125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25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6"/>
        <v>101</v>
      </c>
      <c r="P1636">
        <f t="shared" si="127"/>
        <v>62.81</v>
      </c>
      <c r="Q1636" s="12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>
        <f t="shared" si="125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25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6"/>
        <v>125</v>
      </c>
      <c r="P1637">
        <f t="shared" si="127"/>
        <v>67.73</v>
      </c>
      <c r="Q1637" s="12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>
        <f t="shared" si="125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25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6"/>
        <v>104</v>
      </c>
      <c r="P1638">
        <f t="shared" si="127"/>
        <v>53.56</v>
      </c>
      <c r="Q1638" s="12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>
        <f t="shared" si="125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25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6"/>
        <v>104</v>
      </c>
      <c r="P1639">
        <f t="shared" si="127"/>
        <v>34.6</v>
      </c>
      <c r="Q1639" s="12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>
        <f t="shared" si="125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25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6"/>
        <v>105</v>
      </c>
      <c r="P1640">
        <f t="shared" si="127"/>
        <v>38.89</v>
      </c>
      <c r="Q1640" s="12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>
        <f t="shared" si="125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25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6"/>
        <v>100</v>
      </c>
      <c r="P1641">
        <f t="shared" si="127"/>
        <v>94.74</v>
      </c>
      <c r="Q1641" s="12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>
        <f t="shared" si="125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25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6"/>
        <v>170</v>
      </c>
      <c r="P1642">
        <f t="shared" si="127"/>
        <v>39.97</v>
      </c>
      <c r="Q1642" s="12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>
        <f t="shared" si="125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25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6"/>
        <v>101</v>
      </c>
      <c r="P1643">
        <f t="shared" si="127"/>
        <v>97.5</v>
      </c>
      <c r="Q1643" s="12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>
        <f t="shared" si="125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25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6"/>
        <v>100</v>
      </c>
      <c r="P1644">
        <f t="shared" si="127"/>
        <v>42.86</v>
      </c>
      <c r="Q1644" s="12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>
        <f t="shared" si="125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25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6"/>
        <v>125</v>
      </c>
      <c r="P1645">
        <f t="shared" si="127"/>
        <v>168.51</v>
      </c>
      <c r="Q1645" s="12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>
        <f t="shared" si="125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25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6"/>
        <v>110</v>
      </c>
      <c r="P1646">
        <f t="shared" si="127"/>
        <v>85.55</v>
      </c>
      <c r="Q1646" s="12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>
        <f t="shared" si="125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25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6"/>
        <v>111</v>
      </c>
      <c r="P1647">
        <f t="shared" si="127"/>
        <v>554</v>
      </c>
      <c r="Q1647" s="12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>
        <f t="shared" si="125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25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6"/>
        <v>110</v>
      </c>
      <c r="P1648">
        <f t="shared" si="127"/>
        <v>26.55</v>
      </c>
      <c r="Q1648" s="12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>
        <f t="shared" si="125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25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6"/>
        <v>105</v>
      </c>
      <c r="P1649">
        <f t="shared" si="127"/>
        <v>113.83</v>
      </c>
      <c r="Q1649" s="12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>
        <f t="shared" si="125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25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6"/>
        <v>125</v>
      </c>
      <c r="P1650">
        <f t="shared" si="127"/>
        <v>32.01</v>
      </c>
      <c r="Q1650" s="12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>
        <f t="shared" si="125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25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6"/>
        <v>101</v>
      </c>
      <c r="P1651">
        <f t="shared" si="127"/>
        <v>47.19</v>
      </c>
      <c r="Q1651" s="12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>
        <f t="shared" si="125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25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6"/>
        <v>142</v>
      </c>
      <c r="P1652">
        <f t="shared" si="127"/>
        <v>88.47</v>
      </c>
      <c r="Q1652" s="12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>
        <f t="shared" si="125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25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6"/>
        <v>101</v>
      </c>
      <c r="P1653">
        <f t="shared" si="127"/>
        <v>100.75</v>
      </c>
      <c r="Q1653" s="12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>
        <f t="shared" si="125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25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6"/>
        <v>101</v>
      </c>
      <c r="P1654">
        <f t="shared" si="127"/>
        <v>64.709999999999994</v>
      </c>
      <c r="Q1654" s="12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>
        <f t="shared" si="125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25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6"/>
        <v>174</v>
      </c>
      <c r="P1655">
        <f t="shared" si="127"/>
        <v>51.85</v>
      </c>
      <c r="Q1655" s="12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>
        <f t="shared" si="125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25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6"/>
        <v>120</v>
      </c>
      <c r="P1656">
        <f t="shared" si="127"/>
        <v>38.79</v>
      </c>
      <c r="Q1656" s="12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>
        <f t="shared" si="125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25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6"/>
        <v>143</v>
      </c>
      <c r="P1657">
        <f t="shared" si="127"/>
        <v>44.65</v>
      </c>
      <c r="Q1657" s="12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>
        <f t="shared" si="125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25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6"/>
        <v>100</v>
      </c>
      <c r="P1658">
        <f t="shared" si="127"/>
        <v>156.77000000000001</v>
      </c>
      <c r="Q1658" s="12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>
        <f t="shared" si="125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25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6"/>
        <v>105</v>
      </c>
      <c r="P1659">
        <f t="shared" si="127"/>
        <v>118.7</v>
      </c>
      <c r="Q1659" s="12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>
        <f t="shared" si="125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25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6"/>
        <v>132</v>
      </c>
      <c r="P1660">
        <f t="shared" si="127"/>
        <v>74.150000000000006</v>
      </c>
      <c r="Q1660" s="12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>
        <f t="shared" si="125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25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6"/>
        <v>113</v>
      </c>
      <c r="P1661">
        <f t="shared" si="127"/>
        <v>12.53</v>
      </c>
      <c r="Q1661" s="12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>
        <f t="shared" si="125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25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6"/>
        <v>1254</v>
      </c>
      <c r="P1662">
        <f t="shared" si="127"/>
        <v>27.86</v>
      </c>
      <c r="Q1662" s="12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>
        <f t="shared" si="125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2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6"/>
        <v>103</v>
      </c>
      <c r="P1663">
        <f t="shared" si="127"/>
        <v>80.180000000000007</v>
      </c>
      <c r="Q1663" s="12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>
        <f t="shared" si="125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25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6"/>
        <v>103</v>
      </c>
      <c r="P1664">
        <f t="shared" si="127"/>
        <v>132.44</v>
      </c>
      <c r="Q1664" s="12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>
        <f t="shared" si="125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25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6"/>
        <v>108</v>
      </c>
      <c r="P1665">
        <f t="shared" si="127"/>
        <v>33.75</v>
      </c>
      <c r="Q1665" s="12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>
        <f t="shared" si="125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25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6"/>
        <v>122</v>
      </c>
      <c r="P1666">
        <f t="shared" si="127"/>
        <v>34.380000000000003</v>
      </c>
      <c r="Q1666" s="12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>
        <f t="shared" ref="U1666:U1729" si="130">YEAR(S1666)</f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25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1">ROUND(E1667/D1667*100, 0)</f>
        <v>119</v>
      </c>
      <c r="P1667">
        <f t="shared" ref="P1667:P1730" si="132">IFERROR(ROUND(E1667/L1667,2),0)</f>
        <v>44.96</v>
      </c>
      <c r="Q1667" s="12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si="130"/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25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1"/>
        <v>161</v>
      </c>
      <c r="P1668">
        <f t="shared" si="132"/>
        <v>41.04</v>
      </c>
      <c r="Q1668" s="12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>
        <f t="shared" si="130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25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1"/>
        <v>127</v>
      </c>
      <c r="P1669">
        <f t="shared" si="132"/>
        <v>52.6</v>
      </c>
      <c r="Q1669" s="12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>
        <f t="shared" si="130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25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1"/>
        <v>103</v>
      </c>
      <c r="P1670">
        <f t="shared" si="132"/>
        <v>70.78</v>
      </c>
      <c r="Q1670" s="12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>
        <f t="shared" si="130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25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1"/>
        <v>140</v>
      </c>
      <c r="P1671">
        <f t="shared" si="132"/>
        <v>53.75</v>
      </c>
      <c r="Q1671" s="12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>
        <f t="shared" si="130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25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1"/>
        <v>103</v>
      </c>
      <c r="P1672">
        <f t="shared" si="132"/>
        <v>44.61</v>
      </c>
      <c r="Q1672" s="12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>
        <f t="shared" si="130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25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1"/>
        <v>101</v>
      </c>
      <c r="P1673">
        <f t="shared" si="132"/>
        <v>26.15</v>
      </c>
      <c r="Q1673" s="12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>
        <f t="shared" si="130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25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1"/>
        <v>113</v>
      </c>
      <c r="P1674">
        <f t="shared" si="132"/>
        <v>39.18</v>
      </c>
      <c r="Q1674" s="12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>
        <f t="shared" si="130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25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1"/>
        <v>128</v>
      </c>
      <c r="P1675">
        <f t="shared" si="132"/>
        <v>45.59</v>
      </c>
      <c r="Q1675" s="12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>
        <f t="shared" si="130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25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1"/>
        <v>202</v>
      </c>
      <c r="P1676">
        <f t="shared" si="132"/>
        <v>89.25</v>
      </c>
      <c r="Q1676" s="12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>
        <f t="shared" si="130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25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1"/>
        <v>137</v>
      </c>
      <c r="P1677">
        <f t="shared" si="132"/>
        <v>40.42</v>
      </c>
      <c r="Q1677" s="12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>
        <f t="shared" si="130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25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1"/>
        <v>115</v>
      </c>
      <c r="P1678">
        <f t="shared" si="132"/>
        <v>82.38</v>
      </c>
      <c r="Q1678" s="12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>
        <f t="shared" si="130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25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1"/>
        <v>112</v>
      </c>
      <c r="P1679">
        <f t="shared" si="132"/>
        <v>159.52000000000001</v>
      </c>
      <c r="Q1679" s="12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>
        <f t="shared" si="130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25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1"/>
        <v>118</v>
      </c>
      <c r="P1680">
        <f t="shared" si="132"/>
        <v>36.24</v>
      </c>
      <c r="Q1680" s="12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>
        <f t="shared" si="130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25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1"/>
        <v>175</v>
      </c>
      <c r="P1681">
        <f t="shared" si="132"/>
        <v>62.5</v>
      </c>
      <c r="Q1681" s="12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>
        <f t="shared" si="130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25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1"/>
        <v>118</v>
      </c>
      <c r="P1682">
        <f t="shared" si="132"/>
        <v>47</v>
      </c>
      <c r="Q1682" s="12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>
        <f t="shared" si="130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25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1"/>
        <v>101</v>
      </c>
      <c r="P1683">
        <f t="shared" si="132"/>
        <v>74.58</v>
      </c>
      <c r="Q1683" s="12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>
        <f t="shared" si="130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25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1"/>
        <v>0</v>
      </c>
      <c r="P1684">
        <f t="shared" si="132"/>
        <v>0</v>
      </c>
      <c r="Q1684" s="12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>
        <f t="shared" si="130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25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1"/>
        <v>22</v>
      </c>
      <c r="P1685">
        <f t="shared" si="132"/>
        <v>76</v>
      </c>
      <c r="Q1685" s="12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>
        <f t="shared" si="130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25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1"/>
        <v>109</v>
      </c>
      <c r="P1686">
        <f t="shared" si="132"/>
        <v>86.44</v>
      </c>
      <c r="Q1686" s="12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>
        <f t="shared" si="130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25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1"/>
        <v>103</v>
      </c>
      <c r="P1687">
        <f t="shared" si="132"/>
        <v>24</v>
      </c>
      <c r="Q1687" s="12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>
        <f t="shared" si="130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25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1"/>
        <v>0</v>
      </c>
      <c r="P1688">
        <f t="shared" si="132"/>
        <v>18</v>
      </c>
      <c r="Q1688" s="12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>
        <f t="shared" si="130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25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1"/>
        <v>31</v>
      </c>
      <c r="P1689">
        <f t="shared" si="132"/>
        <v>80.13</v>
      </c>
      <c r="Q1689" s="12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>
        <f t="shared" si="130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25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1"/>
        <v>44</v>
      </c>
      <c r="P1690">
        <f t="shared" si="132"/>
        <v>253.14</v>
      </c>
      <c r="Q1690" s="12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>
        <f t="shared" si="130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25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1"/>
        <v>100</v>
      </c>
      <c r="P1691">
        <f t="shared" si="132"/>
        <v>171.43</v>
      </c>
      <c r="Q1691" s="12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>
        <f t="shared" si="130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25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1"/>
        <v>25</v>
      </c>
      <c r="P1692">
        <f t="shared" si="132"/>
        <v>57.73</v>
      </c>
      <c r="Q1692" s="12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>
        <f t="shared" si="130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25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1"/>
        <v>33</v>
      </c>
      <c r="P1693">
        <f t="shared" si="132"/>
        <v>264.26</v>
      </c>
      <c r="Q1693" s="12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>
        <f t="shared" si="130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25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1"/>
        <v>48</v>
      </c>
      <c r="P1694">
        <f t="shared" si="132"/>
        <v>159.33000000000001</v>
      </c>
      <c r="Q1694" s="12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>
        <f t="shared" si="130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25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1"/>
        <v>9</v>
      </c>
      <c r="P1695">
        <f t="shared" si="132"/>
        <v>35</v>
      </c>
      <c r="Q1695" s="12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>
        <f t="shared" si="130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25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1"/>
        <v>0</v>
      </c>
      <c r="P1696">
        <f t="shared" si="132"/>
        <v>5</v>
      </c>
      <c r="Q1696" s="12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>
        <f t="shared" si="130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25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1"/>
        <v>12</v>
      </c>
      <c r="P1697">
        <f t="shared" si="132"/>
        <v>61.09</v>
      </c>
      <c r="Q1697" s="12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>
        <f t="shared" si="130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25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1"/>
        <v>0</v>
      </c>
      <c r="P1698">
        <f t="shared" si="132"/>
        <v>0</v>
      </c>
      <c r="Q1698" s="12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>
        <f t="shared" si="130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25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1"/>
        <v>20</v>
      </c>
      <c r="P1699">
        <f t="shared" si="132"/>
        <v>114.82</v>
      </c>
      <c r="Q1699" s="12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>
        <f t="shared" si="130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25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1"/>
        <v>0</v>
      </c>
      <c r="P1700">
        <f t="shared" si="132"/>
        <v>0</v>
      </c>
      <c r="Q1700" s="12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>
        <f t="shared" si="130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25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1"/>
        <v>4</v>
      </c>
      <c r="P1701">
        <f t="shared" si="132"/>
        <v>54</v>
      </c>
      <c r="Q1701" s="12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>
        <f t="shared" si="130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25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1"/>
        <v>26</v>
      </c>
      <c r="P1702">
        <f t="shared" si="132"/>
        <v>65.97</v>
      </c>
      <c r="Q1702" s="12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>
        <f t="shared" si="130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25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1"/>
        <v>0</v>
      </c>
      <c r="P1703">
        <f t="shared" si="132"/>
        <v>5</v>
      </c>
      <c r="Q1703" s="12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>
        <f t="shared" si="130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25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1"/>
        <v>0</v>
      </c>
      <c r="P1704">
        <f t="shared" si="132"/>
        <v>1</v>
      </c>
      <c r="Q1704" s="12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>
        <f t="shared" si="130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25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1"/>
        <v>1</v>
      </c>
      <c r="P1705">
        <f t="shared" si="132"/>
        <v>25.5</v>
      </c>
      <c r="Q1705" s="12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>
        <f t="shared" si="130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25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1"/>
        <v>65</v>
      </c>
      <c r="P1706">
        <f t="shared" si="132"/>
        <v>118.36</v>
      </c>
      <c r="Q1706" s="12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>
        <f t="shared" si="130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25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1"/>
        <v>0</v>
      </c>
      <c r="P1707">
        <f t="shared" si="132"/>
        <v>0</v>
      </c>
      <c r="Q1707" s="12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>
        <f t="shared" si="130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25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1"/>
        <v>0</v>
      </c>
      <c r="P1708">
        <f t="shared" si="132"/>
        <v>0</v>
      </c>
      <c r="Q1708" s="12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>
        <f t="shared" si="130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25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1"/>
        <v>10</v>
      </c>
      <c r="P1709">
        <f t="shared" si="132"/>
        <v>54.11</v>
      </c>
      <c r="Q1709" s="12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>
        <f t="shared" si="130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25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1"/>
        <v>0</v>
      </c>
      <c r="P1710">
        <f t="shared" si="132"/>
        <v>0</v>
      </c>
      <c r="Q1710" s="12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>
        <f t="shared" si="130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25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1"/>
        <v>5</v>
      </c>
      <c r="P1711">
        <f t="shared" si="132"/>
        <v>21.25</v>
      </c>
      <c r="Q1711" s="12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>
        <f t="shared" si="130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25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1"/>
        <v>1</v>
      </c>
      <c r="P1712">
        <f t="shared" si="132"/>
        <v>34</v>
      </c>
      <c r="Q1712" s="12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>
        <f t="shared" si="130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25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1"/>
        <v>11</v>
      </c>
      <c r="P1713">
        <f t="shared" si="132"/>
        <v>525</v>
      </c>
      <c r="Q1713" s="12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>
        <f t="shared" si="130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25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1"/>
        <v>0</v>
      </c>
      <c r="P1714">
        <f t="shared" si="132"/>
        <v>0</v>
      </c>
      <c r="Q1714" s="12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>
        <f t="shared" si="130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25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1"/>
        <v>2</v>
      </c>
      <c r="P1715">
        <f t="shared" si="132"/>
        <v>50</v>
      </c>
      <c r="Q1715" s="12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>
        <f t="shared" si="130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25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1"/>
        <v>8</v>
      </c>
      <c r="P1716">
        <f t="shared" si="132"/>
        <v>115.71</v>
      </c>
      <c r="Q1716" s="12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>
        <f t="shared" si="130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25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1"/>
        <v>0</v>
      </c>
      <c r="P1717">
        <f t="shared" si="132"/>
        <v>5.5</v>
      </c>
      <c r="Q1717" s="12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>
        <f t="shared" si="130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25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1"/>
        <v>8</v>
      </c>
      <c r="P1718">
        <f t="shared" si="132"/>
        <v>50</v>
      </c>
      <c r="Q1718" s="12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>
        <f t="shared" si="130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25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1"/>
        <v>43</v>
      </c>
      <c r="P1719">
        <f t="shared" si="132"/>
        <v>34.020000000000003</v>
      </c>
      <c r="Q1719" s="12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>
        <f t="shared" si="130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25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1"/>
        <v>0</v>
      </c>
      <c r="P1720">
        <f t="shared" si="132"/>
        <v>37.5</v>
      </c>
      <c r="Q1720" s="12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>
        <f t="shared" si="130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25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1"/>
        <v>1</v>
      </c>
      <c r="P1721">
        <f t="shared" si="132"/>
        <v>11.67</v>
      </c>
      <c r="Q1721" s="12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>
        <f t="shared" si="130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25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1"/>
        <v>6</v>
      </c>
      <c r="P1722">
        <f t="shared" si="132"/>
        <v>28.13</v>
      </c>
      <c r="Q1722" s="12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>
        <f t="shared" si="130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25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1"/>
        <v>0</v>
      </c>
      <c r="P1723">
        <f t="shared" si="132"/>
        <v>0</v>
      </c>
      <c r="Q1723" s="12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>
        <f t="shared" si="130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25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1"/>
        <v>0</v>
      </c>
      <c r="P1724">
        <f t="shared" si="132"/>
        <v>1</v>
      </c>
      <c r="Q1724" s="12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>
        <f t="shared" si="130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25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1"/>
        <v>7</v>
      </c>
      <c r="P1725">
        <f t="shared" si="132"/>
        <v>216.67</v>
      </c>
      <c r="Q1725" s="12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>
        <f t="shared" si="130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25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1"/>
        <v>1</v>
      </c>
      <c r="P1726">
        <f t="shared" si="132"/>
        <v>8.75</v>
      </c>
      <c r="Q1726" s="12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>
        <f t="shared" si="130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25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1"/>
        <v>10</v>
      </c>
      <c r="P1727">
        <f t="shared" si="132"/>
        <v>62.22</v>
      </c>
      <c r="Q1727" s="12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>
        <f t="shared" si="130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25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1"/>
        <v>34</v>
      </c>
      <c r="P1728">
        <f t="shared" si="132"/>
        <v>137.25</v>
      </c>
      <c r="Q1728" s="12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>
        <f t="shared" si="130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25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1"/>
        <v>0</v>
      </c>
      <c r="P1729">
        <f t="shared" si="132"/>
        <v>1</v>
      </c>
      <c r="Q1729" s="12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>
        <f t="shared" si="130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25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1"/>
        <v>68</v>
      </c>
      <c r="P1730">
        <f t="shared" si="132"/>
        <v>122.14</v>
      </c>
      <c r="Q1730" s="12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>
        <f t="shared" ref="U1730:U1793" si="135">YEAR(S1730)</f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25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6">ROUND(E1731/D1731*100, 0)</f>
        <v>0</v>
      </c>
      <c r="P1731">
        <f t="shared" ref="P1731:P1794" si="137">IFERROR(ROUND(E1731/L1731,2),0)</f>
        <v>0</v>
      </c>
      <c r="Q1731" s="12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si="135"/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25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6"/>
        <v>0</v>
      </c>
      <c r="P1732">
        <f t="shared" si="137"/>
        <v>0</v>
      </c>
      <c r="Q1732" s="12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>
        <f t="shared" si="135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25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6"/>
        <v>0</v>
      </c>
      <c r="P1733">
        <f t="shared" si="137"/>
        <v>0</v>
      </c>
      <c r="Q1733" s="12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>
        <f t="shared" si="135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25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6"/>
        <v>0</v>
      </c>
      <c r="P1734">
        <f t="shared" si="137"/>
        <v>0</v>
      </c>
      <c r="Q1734" s="12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>
        <f t="shared" si="135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25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6"/>
        <v>0</v>
      </c>
      <c r="P1735">
        <f t="shared" si="137"/>
        <v>0</v>
      </c>
      <c r="Q1735" s="12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>
        <f t="shared" si="135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25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6"/>
        <v>0</v>
      </c>
      <c r="P1736">
        <f t="shared" si="137"/>
        <v>1</v>
      </c>
      <c r="Q1736" s="12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>
        <f t="shared" si="135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25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6"/>
        <v>11</v>
      </c>
      <c r="P1737">
        <f t="shared" si="137"/>
        <v>55</v>
      </c>
      <c r="Q1737" s="12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>
        <f t="shared" si="135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25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6"/>
        <v>1</v>
      </c>
      <c r="P1738">
        <f t="shared" si="137"/>
        <v>22</v>
      </c>
      <c r="Q1738" s="12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>
        <f t="shared" si="135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25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6"/>
        <v>21</v>
      </c>
      <c r="P1739">
        <f t="shared" si="137"/>
        <v>56.67</v>
      </c>
      <c r="Q1739" s="12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>
        <f t="shared" si="135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25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6"/>
        <v>0</v>
      </c>
      <c r="P1740">
        <f t="shared" si="137"/>
        <v>20</v>
      </c>
      <c r="Q1740" s="12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>
        <f t="shared" si="135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25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6"/>
        <v>0</v>
      </c>
      <c r="P1741">
        <f t="shared" si="137"/>
        <v>1</v>
      </c>
      <c r="Q1741" s="12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>
        <f t="shared" si="135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25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6"/>
        <v>0</v>
      </c>
      <c r="P1742">
        <f t="shared" si="137"/>
        <v>0</v>
      </c>
      <c r="Q1742" s="12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>
        <f t="shared" si="135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25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6"/>
        <v>111</v>
      </c>
      <c r="P1743">
        <f t="shared" si="137"/>
        <v>25.58</v>
      </c>
      <c r="Q1743" s="12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>
        <f t="shared" si="135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25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6"/>
        <v>109</v>
      </c>
      <c r="P1744">
        <f t="shared" si="137"/>
        <v>63.97</v>
      </c>
      <c r="Q1744" s="12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>
        <f t="shared" si="135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25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6"/>
        <v>100</v>
      </c>
      <c r="P1745">
        <f t="shared" si="137"/>
        <v>89.93</v>
      </c>
      <c r="Q1745" s="12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>
        <f t="shared" si="135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25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6"/>
        <v>118</v>
      </c>
      <c r="P1746">
        <f t="shared" si="137"/>
        <v>93.07</v>
      </c>
      <c r="Q1746" s="12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>
        <f t="shared" si="135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25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6"/>
        <v>114</v>
      </c>
      <c r="P1747">
        <f t="shared" si="137"/>
        <v>89.67</v>
      </c>
      <c r="Q1747" s="12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>
        <f t="shared" si="135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25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6"/>
        <v>148</v>
      </c>
      <c r="P1748">
        <f t="shared" si="137"/>
        <v>207.62</v>
      </c>
      <c r="Q1748" s="12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>
        <f t="shared" si="135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25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6"/>
        <v>105</v>
      </c>
      <c r="P1749">
        <f t="shared" si="137"/>
        <v>59.41</v>
      </c>
      <c r="Q1749" s="12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>
        <f t="shared" si="135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25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6"/>
        <v>130</v>
      </c>
      <c r="P1750">
        <f t="shared" si="137"/>
        <v>358.97</v>
      </c>
      <c r="Q1750" s="12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>
        <f t="shared" si="135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25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6"/>
        <v>123</v>
      </c>
      <c r="P1751">
        <f t="shared" si="137"/>
        <v>94.74</v>
      </c>
      <c r="Q1751" s="12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>
        <f t="shared" si="135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25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6"/>
        <v>202</v>
      </c>
      <c r="P1752">
        <f t="shared" si="137"/>
        <v>80.650000000000006</v>
      </c>
      <c r="Q1752" s="12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>
        <f t="shared" si="135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25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6"/>
        <v>103</v>
      </c>
      <c r="P1753">
        <f t="shared" si="137"/>
        <v>168.69</v>
      </c>
      <c r="Q1753" s="12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>
        <f t="shared" si="135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25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6"/>
        <v>260</v>
      </c>
      <c r="P1754">
        <f t="shared" si="137"/>
        <v>34.69</v>
      </c>
      <c r="Q1754" s="12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>
        <f t="shared" si="135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25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6"/>
        <v>108</v>
      </c>
      <c r="P1755">
        <f t="shared" si="137"/>
        <v>462.86</v>
      </c>
      <c r="Q1755" s="12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>
        <f t="shared" si="135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25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6"/>
        <v>111</v>
      </c>
      <c r="P1756">
        <f t="shared" si="137"/>
        <v>104.39</v>
      </c>
      <c r="Q1756" s="12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>
        <f t="shared" si="135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25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6"/>
        <v>120</v>
      </c>
      <c r="P1757">
        <f t="shared" si="137"/>
        <v>7.5</v>
      </c>
      <c r="Q1757" s="12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>
        <f t="shared" si="135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25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6"/>
        <v>103</v>
      </c>
      <c r="P1758">
        <f t="shared" si="137"/>
        <v>47.13</v>
      </c>
      <c r="Q1758" s="12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>
        <f t="shared" si="135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25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6"/>
        <v>116</v>
      </c>
      <c r="P1759">
        <f t="shared" si="137"/>
        <v>414.29</v>
      </c>
      <c r="Q1759" s="12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>
        <f t="shared" si="135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25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6"/>
        <v>115</v>
      </c>
      <c r="P1760">
        <f t="shared" si="137"/>
        <v>42.48</v>
      </c>
      <c r="Q1760" s="12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>
        <f t="shared" si="135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25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6"/>
        <v>107</v>
      </c>
      <c r="P1761">
        <f t="shared" si="137"/>
        <v>108.78</v>
      </c>
      <c r="Q1761" s="12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>
        <f t="shared" si="135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25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6"/>
        <v>165</v>
      </c>
      <c r="P1762">
        <f t="shared" si="137"/>
        <v>81.099999999999994</v>
      </c>
      <c r="Q1762" s="12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>
        <f t="shared" si="135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25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6"/>
        <v>155</v>
      </c>
      <c r="P1763">
        <f t="shared" si="137"/>
        <v>51.67</v>
      </c>
      <c r="Q1763" s="12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>
        <f t="shared" si="135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25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6"/>
        <v>885</v>
      </c>
      <c r="P1764">
        <f t="shared" si="137"/>
        <v>35.4</v>
      </c>
      <c r="Q1764" s="12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>
        <f t="shared" si="135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25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6"/>
        <v>102</v>
      </c>
      <c r="P1765">
        <f t="shared" si="137"/>
        <v>103.64</v>
      </c>
      <c r="Q1765" s="12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>
        <f t="shared" si="135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25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6"/>
        <v>20</v>
      </c>
      <c r="P1766">
        <f t="shared" si="137"/>
        <v>55.28</v>
      </c>
      <c r="Q1766" s="12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>
        <f t="shared" si="135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25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6"/>
        <v>59</v>
      </c>
      <c r="P1767">
        <f t="shared" si="137"/>
        <v>72.17</v>
      </c>
      <c r="Q1767" s="12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>
        <f t="shared" si="135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25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6"/>
        <v>0</v>
      </c>
      <c r="P1768">
        <f t="shared" si="137"/>
        <v>0</v>
      </c>
      <c r="Q1768" s="12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>
        <f t="shared" si="135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25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6"/>
        <v>46</v>
      </c>
      <c r="P1769">
        <f t="shared" si="137"/>
        <v>58.62</v>
      </c>
      <c r="Q1769" s="12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>
        <f t="shared" si="135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25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6"/>
        <v>4</v>
      </c>
      <c r="P1770">
        <f t="shared" si="137"/>
        <v>12.47</v>
      </c>
      <c r="Q1770" s="12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>
        <f t="shared" si="135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25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6"/>
        <v>3</v>
      </c>
      <c r="P1771">
        <f t="shared" si="137"/>
        <v>49.14</v>
      </c>
      <c r="Q1771" s="12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>
        <f t="shared" si="135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25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6"/>
        <v>57</v>
      </c>
      <c r="P1772">
        <f t="shared" si="137"/>
        <v>150.5</v>
      </c>
      <c r="Q1772" s="12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>
        <f t="shared" si="135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25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6"/>
        <v>21</v>
      </c>
      <c r="P1773">
        <f t="shared" si="137"/>
        <v>35.799999999999997</v>
      </c>
      <c r="Q1773" s="12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>
        <f t="shared" si="135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25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6"/>
        <v>16</v>
      </c>
      <c r="P1774">
        <f t="shared" si="137"/>
        <v>45.16</v>
      </c>
      <c r="Q1774" s="12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>
        <f t="shared" si="135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25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6"/>
        <v>6</v>
      </c>
      <c r="P1775">
        <f t="shared" si="137"/>
        <v>98.79</v>
      </c>
      <c r="Q1775" s="12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>
        <f t="shared" si="135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25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6"/>
        <v>46</v>
      </c>
      <c r="P1776">
        <f t="shared" si="137"/>
        <v>88.31</v>
      </c>
      <c r="Q1776" s="12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>
        <f t="shared" si="135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25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6"/>
        <v>65</v>
      </c>
      <c r="P1777">
        <f t="shared" si="137"/>
        <v>170.63</v>
      </c>
      <c r="Q1777" s="12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>
        <f t="shared" si="135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25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6"/>
        <v>7</v>
      </c>
      <c r="P1778">
        <f t="shared" si="137"/>
        <v>83.75</v>
      </c>
      <c r="Q1778" s="12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>
        <f t="shared" si="135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25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6"/>
        <v>14</v>
      </c>
      <c r="P1779">
        <f t="shared" si="137"/>
        <v>65.099999999999994</v>
      </c>
      <c r="Q1779" s="12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>
        <f t="shared" si="135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25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6"/>
        <v>2</v>
      </c>
      <c r="P1780">
        <f t="shared" si="137"/>
        <v>66.33</v>
      </c>
      <c r="Q1780" s="12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>
        <f t="shared" si="135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25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6"/>
        <v>36</v>
      </c>
      <c r="P1781">
        <f t="shared" si="137"/>
        <v>104.89</v>
      </c>
      <c r="Q1781" s="12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>
        <f t="shared" si="135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25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6"/>
        <v>40</v>
      </c>
      <c r="P1782">
        <f t="shared" si="137"/>
        <v>78.44</v>
      </c>
      <c r="Q1782" s="12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>
        <f t="shared" si="135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25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6"/>
        <v>26</v>
      </c>
      <c r="P1783">
        <f t="shared" si="137"/>
        <v>59.04</v>
      </c>
      <c r="Q1783" s="12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>
        <f t="shared" si="135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25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6"/>
        <v>15</v>
      </c>
      <c r="P1784">
        <f t="shared" si="137"/>
        <v>71.34</v>
      </c>
      <c r="Q1784" s="12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>
        <f t="shared" si="135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25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6"/>
        <v>24</v>
      </c>
      <c r="P1785">
        <f t="shared" si="137"/>
        <v>51.23</v>
      </c>
      <c r="Q1785" s="12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>
        <f t="shared" si="135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25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6"/>
        <v>40</v>
      </c>
      <c r="P1786">
        <f t="shared" si="137"/>
        <v>60.24</v>
      </c>
      <c r="Q1786" s="12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>
        <f t="shared" si="135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25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6"/>
        <v>20</v>
      </c>
      <c r="P1787">
        <f t="shared" si="137"/>
        <v>44.94</v>
      </c>
      <c r="Q1787" s="12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>
        <f t="shared" si="135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25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6"/>
        <v>48</v>
      </c>
      <c r="P1788">
        <f t="shared" si="137"/>
        <v>31.21</v>
      </c>
      <c r="Q1788" s="12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>
        <f t="shared" si="135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25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6"/>
        <v>15</v>
      </c>
      <c r="P1789">
        <f t="shared" si="137"/>
        <v>63.88</v>
      </c>
      <c r="Q1789" s="12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>
        <f t="shared" si="135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25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6"/>
        <v>1</v>
      </c>
      <c r="P1790">
        <f t="shared" si="137"/>
        <v>19</v>
      </c>
      <c r="Q1790" s="12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>
        <f t="shared" si="135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25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6"/>
        <v>1</v>
      </c>
      <c r="P1791">
        <f t="shared" si="137"/>
        <v>10</v>
      </c>
      <c r="Q1791" s="12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>
        <f t="shared" si="135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25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6"/>
        <v>5</v>
      </c>
      <c r="P1792">
        <f t="shared" si="137"/>
        <v>109.07</v>
      </c>
      <c r="Q1792" s="12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>
        <f t="shared" si="135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25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6"/>
        <v>4</v>
      </c>
      <c r="P1793">
        <f t="shared" si="137"/>
        <v>26.75</v>
      </c>
      <c r="Q1793" s="12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>
        <f t="shared" si="135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25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6"/>
        <v>61</v>
      </c>
      <c r="P1794">
        <f t="shared" si="137"/>
        <v>109.94</v>
      </c>
      <c r="Q1794" s="12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>
        <f t="shared" ref="U1794:U1857" si="140">YEAR(S1794)</f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25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1">ROUND(E1795/D1795*100, 0)</f>
        <v>1</v>
      </c>
      <c r="P1795">
        <f t="shared" ref="P1795:P1858" si="142">IFERROR(ROUND(E1795/L1795,2),0)</f>
        <v>20</v>
      </c>
      <c r="Q1795" s="12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si="140"/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25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1"/>
        <v>11</v>
      </c>
      <c r="P1796">
        <f t="shared" si="142"/>
        <v>55.39</v>
      </c>
      <c r="Q1796" s="12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>
        <f t="shared" si="140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25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1"/>
        <v>39</v>
      </c>
      <c r="P1797">
        <f t="shared" si="142"/>
        <v>133.9</v>
      </c>
      <c r="Q1797" s="12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>
        <f t="shared" si="140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25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1"/>
        <v>22</v>
      </c>
      <c r="P1798">
        <f t="shared" si="142"/>
        <v>48.72</v>
      </c>
      <c r="Q1798" s="12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>
        <f t="shared" si="140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25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1"/>
        <v>68</v>
      </c>
      <c r="P1799">
        <f t="shared" si="142"/>
        <v>48.25</v>
      </c>
      <c r="Q1799" s="12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>
        <f t="shared" si="140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25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1"/>
        <v>14</v>
      </c>
      <c r="P1800">
        <f t="shared" si="142"/>
        <v>58.97</v>
      </c>
      <c r="Q1800" s="12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>
        <f t="shared" si="140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25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1"/>
        <v>2</v>
      </c>
      <c r="P1801">
        <f t="shared" si="142"/>
        <v>11.64</v>
      </c>
      <c r="Q1801" s="12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>
        <f t="shared" si="140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25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1"/>
        <v>20</v>
      </c>
      <c r="P1802">
        <f t="shared" si="142"/>
        <v>83.72</v>
      </c>
      <c r="Q1802" s="12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>
        <f t="shared" si="140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25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1"/>
        <v>14</v>
      </c>
      <c r="P1803">
        <f t="shared" si="142"/>
        <v>63.65</v>
      </c>
      <c r="Q1803" s="12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>
        <f t="shared" si="140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25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1"/>
        <v>48</v>
      </c>
      <c r="P1804">
        <f t="shared" si="142"/>
        <v>94.28</v>
      </c>
      <c r="Q1804" s="12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>
        <f t="shared" si="140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25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1"/>
        <v>31</v>
      </c>
      <c r="P1805">
        <f t="shared" si="142"/>
        <v>71.87</v>
      </c>
      <c r="Q1805" s="12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>
        <f t="shared" si="140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25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1"/>
        <v>35</v>
      </c>
      <c r="P1806">
        <f t="shared" si="142"/>
        <v>104.85</v>
      </c>
      <c r="Q1806" s="12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>
        <f t="shared" si="140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25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1"/>
        <v>36</v>
      </c>
      <c r="P1807">
        <f t="shared" si="142"/>
        <v>67.14</v>
      </c>
      <c r="Q1807" s="12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>
        <f t="shared" si="140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25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1"/>
        <v>3</v>
      </c>
      <c r="P1808">
        <f t="shared" si="142"/>
        <v>73.88</v>
      </c>
      <c r="Q1808" s="12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>
        <f t="shared" si="140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25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1"/>
        <v>11</v>
      </c>
      <c r="P1809">
        <f t="shared" si="142"/>
        <v>69.13</v>
      </c>
      <c r="Q1809" s="12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>
        <f t="shared" si="140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25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1"/>
        <v>41</v>
      </c>
      <c r="P1810">
        <f t="shared" si="142"/>
        <v>120.77</v>
      </c>
      <c r="Q1810" s="12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>
        <f t="shared" si="140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25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1"/>
        <v>11</v>
      </c>
      <c r="P1811">
        <f t="shared" si="142"/>
        <v>42.22</v>
      </c>
      <c r="Q1811" s="12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>
        <f t="shared" si="140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25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1"/>
        <v>3</v>
      </c>
      <c r="P1812">
        <f t="shared" si="142"/>
        <v>7.5</v>
      </c>
      <c r="Q1812" s="12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>
        <f t="shared" si="140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25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1"/>
        <v>0</v>
      </c>
      <c r="P1813">
        <f t="shared" si="142"/>
        <v>1.54</v>
      </c>
      <c r="Q1813" s="12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>
        <f t="shared" si="140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25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1"/>
        <v>13</v>
      </c>
      <c r="P1814">
        <f t="shared" si="142"/>
        <v>37.61</v>
      </c>
      <c r="Q1814" s="12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>
        <f t="shared" si="140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25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1"/>
        <v>0</v>
      </c>
      <c r="P1815">
        <f t="shared" si="142"/>
        <v>0</v>
      </c>
      <c r="Q1815" s="12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>
        <f t="shared" si="140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25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1"/>
        <v>49</v>
      </c>
      <c r="P1816">
        <f t="shared" si="142"/>
        <v>42.16</v>
      </c>
      <c r="Q1816" s="12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>
        <f t="shared" si="140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25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1"/>
        <v>0</v>
      </c>
      <c r="P1817">
        <f t="shared" si="142"/>
        <v>0</v>
      </c>
      <c r="Q1817" s="12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>
        <f t="shared" si="140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25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1"/>
        <v>2</v>
      </c>
      <c r="P1818">
        <f t="shared" si="142"/>
        <v>84.83</v>
      </c>
      <c r="Q1818" s="12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>
        <f t="shared" si="140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25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1"/>
        <v>52</v>
      </c>
      <c r="P1819">
        <f t="shared" si="142"/>
        <v>94.19</v>
      </c>
      <c r="Q1819" s="12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>
        <f t="shared" si="140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25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1"/>
        <v>0</v>
      </c>
      <c r="P1820">
        <f t="shared" si="142"/>
        <v>0</v>
      </c>
      <c r="Q1820" s="12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>
        <f t="shared" si="140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25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1"/>
        <v>2</v>
      </c>
      <c r="P1821">
        <f t="shared" si="142"/>
        <v>6.25</v>
      </c>
      <c r="Q1821" s="12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>
        <f t="shared" si="140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25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1"/>
        <v>7</v>
      </c>
      <c r="P1822">
        <f t="shared" si="142"/>
        <v>213.38</v>
      </c>
      <c r="Q1822" s="12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>
        <f t="shared" si="140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25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1"/>
        <v>135</v>
      </c>
      <c r="P1823">
        <f t="shared" si="142"/>
        <v>59.16</v>
      </c>
      <c r="Q1823" s="12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>
        <f t="shared" si="140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25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1"/>
        <v>100</v>
      </c>
      <c r="P1824">
        <f t="shared" si="142"/>
        <v>27.27</v>
      </c>
      <c r="Q1824" s="12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>
        <f t="shared" si="140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25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1"/>
        <v>116</v>
      </c>
      <c r="P1825">
        <f t="shared" si="142"/>
        <v>24.58</v>
      </c>
      <c r="Q1825" s="12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>
        <f t="shared" si="140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25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1"/>
        <v>100</v>
      </c>
      <c r="P1826">
        <f t="shared" si="142"/>
        <v>75.05</v>
      </c>
      <c r="Q1826" s="12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>
        <f t="shared" si="140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25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1"/>
        <v>105</v>
      </c>
      <c r="P1827">
        <f t="shared" si="142"/>
        <v>42.02</v>
      </c>
      <c r="Q1827" s="12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>
        <f t="shared" si="140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25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1"/>
        <v>101</v>
      </c>
      <c r="P1828">
        <f t="shared" si="142"/>
        <v>53.16</v>
      </c>
      <c r="Q1828" s="12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>
        <f t="shared" si="140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25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1"/>
        <v>101</v>
      </c>
      <c r="P1829">
        <f t="shared" si="142"/>
        <v>83.89</v>
      </c>
      <c r="Q1829" s="12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>
        <f t="shared" si="140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25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1"/>
        <v>100</v>
      </c>
      <c r="P1830">
        <f t="shared" si="142"/>
        <v>417.33</v>
      </c>
      <c r="Q1830" s="12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>
        <f t="shared" si="140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25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1"/>
        <v>167</v>
      </c>
      <c r="P1831">
        <f t="shared" si="142"/>
        <v>75.77</v>
      </c>
      <c r="Q1831" s="12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>
        <f t="shared" si="140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25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1"/>
        <v>102</v>
      </c>
      <c r="P1832">
        <f t="shared" si="142"/>
        <v>67.39</v>
      </c>
      <c r="Q1832" s="12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>
        <f t="shared" si="140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25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1"/>
        <v>103</v>
      </c>
      <c r="P1833">
        <f t="shared" si="142"/>
        <v>73.569999999999993</v>
      </c>
      <c r="Q1833" s="12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>
        <f t="shared" si="140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25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1"/>
        <v>143</v>
      </c>
      <c r="P1834">
        <f t="shared" si="142"/>
        <v>25</v>
      </c>
      <c r="Q1834" s="12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>
        <f t="shared" si="140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25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1"/>
        <v>263</v>
      </c>
      <c r="P1835">
        <f t="shared" si="142"/>
        <v>42</v>
      </c>
      <c r="Q1835" s="12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>
        <f t="shared" si="140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25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1"/>
        <v>118</v>
      </c>
      <c r="P1836">
        <f t="shared" si="142"/>
        <v>131.16999999999999</v>
      </c>
      <c r="Q1836" s="12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>
        <f t="shared" si="140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25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1"/>
        <v>104</v>
      </c>
      <c r="P1837">
        <f t="shared" si="142"/>
        <v>47.27</v>
      </c>
      <c r="Q1837" s="12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>
        <f t="shared" si="140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25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1"/>
        <v>200</v>
      </c>
      <c r="P1838">
        <f t="shared" si="142"/>
        <v>182.13</v>
      </c>
      <c r="Q1838" s="12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>
        <f t="shared" si="140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25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1"/>
        <v>307</v>
      </c>
      <c r="P1839">
        <f t="shared" si="142"/>
        <v>61.37</v>
      </c>
      <c r="Q1839" s="12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>
        <f t="shared" si="140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25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1"/>
        <v>100</v>
      </c>
      <c r="P1840">
        <f t="shared" si="142"/>
        <v>35.770000000000003</v>
      </c>
      <c r="Q1840" s="12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>
        <f t="shared" si="140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25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1"/>
        <v>205</v>
      </c>
      <c r="P1841">
        <f t="shared" si="142"/>
        <v>45.62</v>
      </c>
      <c r="Q1841" s="12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>
        <f t="shared" si="140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25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1"/>
        <v>109</v>
      </c>
      <c r="P1842">
        <f t="shared" si="142"/>
        <v>75.38</v>
      </c>
      <c r="Q1842" s="12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>
        <f t="shared" si="140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25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1"/>
        <v>102</v>
      </c>
      <c r="P1843">
        <f t="shared" si="142"/>
        <v>50.88</v>
      </c>
      <c r="Q1843" s="12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>
        <f t="shared" si="140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25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1"/>
        <v>125</v>
      </c>
      <c r="P1844">
        <f t="shared" si="142"/>
        <v>119.29</v>
      </c>
      <c r="Q1844" s="12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>
        <f t="shared" si="140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25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1"/>
        <v>124</v>
      </c>
      <c r="P1845">
        <f t="shared" si="142"/>
        <v>92.54</v>
      </c>
      <c r="Q1845" s="12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>
        <f t="shared" si="140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25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1"/>
        <v>101</v>
      </c>
      <c r="P1846">
        <f t="shared" si="142"/>
        <v>76.05</v>
      </c>
      <c r="Q1846" s="12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>
        <f t="shared" si="140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25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1"/>
        <v>100</v>
      </c>
      <c r="P1847">
        <f t="shared" si="142"/>
        <v>52.63</v>
      </c>
      <c r="Q1847" s="12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>
        <f t="shared" si="140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25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1"/>
        <v>138</v>
      </c>
      <c r="P1848">
        <f t="shared" si="142"/>
        <v>98.99</v>
      </c>
      <c r="Q1848" s="12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>
        <f t="shared" si="140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25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1"/>
        <v>121</v>
      </c>
      <c r="P1849">
        <f t="shared" si="142"/>
        <v>79.53</v>
      </c>
      <c r="Q1849" s="12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>
        <f t="shared" si="140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25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1"/>
        <v>107</v>
      </c>
      <c r="P1850">
        <f t="shared" si="142"/>
        <v>134.21</v>
      </c>
      <c r="Q1850" s="12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>
        <f t="shared" si="140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25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1"/>
        <v>100</v>
      </c>
      <c r="P1851">
        <f t="shared" si="142"/>
        <v>37.630000000000003</v>
      </c>
      <c r="Q1851" s="12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>
        <f t="shared" si="140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25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1"/>
        <v>102</v>
      </c>
      <c r="P1852">
        <f t="shared" si="142"/>
        <v>51.04</v>
      </c>
      <c r="Q1852" s="12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>
        <f t="shared" si="140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25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1"/>
        <v>100</v>
      </c>
      <c r="P1853">
        <f t="shared" si="142"/>
        <v>50.04</v>
      </c>
      <c r="Q1853" s="12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>
        <f t="shared" si="140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25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1"/>
        <v>117</v>
      </c>
      <c r="P1854">
        <f t="shared" si="142"/>
        <v>133.93</v>
      </c>
      <c r="Q1854" s="12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>
        <f t="shared" si="140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25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1"/>
        <v>102</v>
      </c>
      <c r="P1855">
        <f t="shared" si="142"/>
        <v>58.21</v>
      </c>
      <c r="Q1855" s="12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>
        <f t="shared" si="140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25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1"/>
        <v>102</v>
      </c>
      <c r="P1856">
        <f t="shared" si="142"/>
        <v>88.04</v>
      </c>
      <c r="Q1856" s="12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>
        <f t="shared" si="140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25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1"/>
        <v>154</v>
      </c>
      <c r="P1857">
        <f t="shared" si="142"/>
        <v>70.58</v>
      </c>
      <c r="Q1857" s="12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>
        <f t="shared" si="140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25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1"/>
        <v>101</v>
      </c>
      <c r="P1858">
        <f t="shared" si="142"/>
        <v>53.29</v>
      </c>
      <c r="Q1858" s="12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>
        <f t="shared" ref="U1858:U1921" si="145">YEAR(S1858)</f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25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6">ROUND(E1859/D1859*100, 0)</f>
        <v>100</v>
      </c>
      <c r="P1859">
        <f t="shared" ref="P1859:P1922" si="147">IFERROR(ROUND(E1859/L1859,2),0)</f>
        <v>136.36000000000001</v>
      </c>
      <c r="Q1859" s="12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si="145"/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25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6"/>
        <v>109</v>
      </c>
      <c r="P1860">
        <f t="shared" si="147"/>
        <v>40.549999999999997</v>
      </c>
      <c r="Q1860" s="12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>
        <f t="shared" si="145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25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6"/>
        <v>132</v>
      </c>
      <c r="P1861">
        <f t="shared" si="147"/>
        <v>70.63</v>
      </c>
      <c r="Q1861" s="12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>
        <f t="shared" si="145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25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6"/>
        <v>133</v>
      </c>
      <c r="P1862">
        <f t="shared" si="147"/>
        <v>52.68</v>
      </c>
      <c r="Q1862" s="12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>
        <f t="shared" si="145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25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6"/>
        <v>0</v>
      </c>
      <c r="P1863">
        <f t="shared" si="147"/>
        <v>0</v>
      </c>
      <c r="Q1863" s="12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>
        <f t="shared" si="145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25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6"/>
        <v>8</v>
      </c>
      <c r="P1864">
        <f t="shared" si="147"/>
        <v>90.94</v>
      </c>
      <c r="Q1864" s="12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>
        <f t="shared" si="145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25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6"/>
        <v>0</v>
      </c>
      <c r="P1865">
        <f t="shared" si="147"/>
        <v>5</v>
      </c>
      <c r="Q1865" s="12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>
        <f t="shared" si="145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25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6"/>
        <v>43</v>
      </c>
      <c r="P1866">
        <f t="shared" si="147"/>
        <v>58.08</v>
      </c>
      <c r="Q1866" s="12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>
        <f t="shared" si="145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25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6"/>
        <v>0</v>
      </c>
      <c r="P1867">
        <f t="shared" si="147"/>
        <v>2</v>
      </c>
      <c r="Q1867" s="12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>
        <f t="shared" si="145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25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6"/>
        <v>1</v>
      </c>
      <c r="P1868">
        <f t="shared" si="147"/>
        <v>62.5</v>
      </c>
      <c r="Q1868" s="12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>
        <f t="shared" si="145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25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6"/>
        <v>0</v>
      </c>
      <c r="P1869">
        <f t="shared" si="147"/>
        <v>10</v>
      </c>
      <c r="Q1869" s="12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>
        <f t="shared" si="145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25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6"/>
        <v>5</v>
      </c>
      <c r="P1870">
        <f t="shared" si="147"/>
        <v>71.59</v>
      </c>
      <c r="Q1870" s="12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>
        <f t="shared" si="145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25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6"/>
        <v>0</v>
      </c>
      <c r="P1871">
        <f t="shared" si="147"/>
        <v>0</v>
      </c>
      <c r="Q1871" s="12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>
        <f t="shared" si="145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25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6"/>
        <v>10</v>
      </c>
      <c r="P1872">
        <f t="shared" si="147"/>
        <v>32.82</v>
      </c>
      <c r="Q1872" s="12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>
        <f t="shared" si="145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25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6"/>
        <v>72</v>
      </c>
      <c r="P1873">
        <f t="shared" si="147"/>
        <v>49.12</v>
      </c>
      <c r="Q1873" s="12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>
        <f t="shared" si="145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25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6"/>
        <v>1</v>
      </c>
      <c r="P1874">
        <f t="shared" si="147"/>
        <v>16.309999999999999</v>
      </c>
      <c r="Q1874" s="12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>
        <f t="shared" si="145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25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6"/>
        <v>0</v>
      </c>
      <c r="P1875">
        <f t="shared" si="147"/>
        <v>18</v>
      </c>
      <c r="Q1875" s="12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>
        <f t="shared" si="145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25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6"/>
        <v>0</v>
      </c>
      <c r="P1876">
        <f t="shared" si="147"/>
        <v>13</v>
      </c>
      <c r="Q1876" s="12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>
        <f t="shared" si="145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25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6"/>
        <v>1</v>
      </c>
      <c r="P1877">
        <f t="shared" si="147"/>
        <v>17</v>
      </c>
      <c r="Q1877" s="12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>
        <f t="shared" si="145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25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6"/>
        <v>0</v>
      </c>
      <c r="P1878">
        <f t="shared" si="147"/>
        <v>0</v>
      </c>
      <c r="Q1878" s="12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>
        <f t="shared" si="145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25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6"/>
        <v>0</v>
      </c>
      <c r="P1879">
        <f t="shared" si="147"/>
        <v>0</v>
      </c>
      <c r="Q1879" s="12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>
        <f t="shared" si="145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25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6"/>
        <v>0</v>
      </c>
      <c r="P1880">
        <f t="shared" si="147"/>
        <v>0</v>
      </c>
      <c r="Q1880" s="12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>
        <f t="shared" si="145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25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6"/>
        <v>0</v>
      </c>
      <c r="P1881">
        <f t="shared" si="147"/>
        <v>3</v>
      </c>
      <c r="Q1881" s="12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>
        <f t="shared" si="145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25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6"/>
        <v>20</v>
      </c>
      <c r="P1882">
        <f t="shared" si="147"/>
        <v>41.83</v>
      </c>
      <c r="Q1882" s="12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>
        <f t="shared" si="145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25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6"/>
        <v>173</v>
      </c>
      <c r="P1883">
        <f t="shared" si="147"/>
        <v>49.34</v>
      </c>
      <c r="Q1883" s="12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>
        <f t="shared" si="145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25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6"/>
        <v>101</v>
      </c>
      <c r="P1884">
        <f t="shared" si="147"/>
        <v>41.73</v>
      </c>
      <c r="Q1884" s="12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>
        <f t="shared" si="145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25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6"/>
        <v>105</v>
      </c>
      <c r="P1885">
        <f t="shared" si="147"/>
        <v>32.72</v>
      </c>
      <c r="Q1885" s="12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>
        <f t="shared" si="145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25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6"/>
        <v>135</v>
      </c>
      <c r="P1886">
        <f t="shared" si="147"/>
        <v>51.96</v>
      </c>
      <c r="Q1886" s="12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>
        <f t="shared" si="145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25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6"/>
        <v>116</v>
      </c>
      <c r="P1887">
        <f t="shared" si="147"/>
        <v>50.69</v>
      </c>
      <c r="Q1887" s="12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>
        <f t="shared" si="145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25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6"/>
        <v>102</v>
      </c>
      <c r="P1888">
        <f t="shared" si="147"/>
        <v>42.24</v>
      </c>
      <c r="Q1888" s="12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>
        <f t="shared" si="145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25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6"/>
        <v>111</v>
      </c>
      <c r="P1889">
        <f t="shared" si="147"/>
        <v>416.88</v>
      </c>
      <c r="Q1889" s="12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>
        <f t="shared" si="145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25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6"/>
        <v>166</v>
      </c>
      <c r="P1890">
        <f t="shared" si="147"/>
        <v>46.65</v>
      </c>
      <c r="Q1890" s="12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>
        <f t="shared" si="145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25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6"/>
        <v>107</v>
      </c>
      <c r="P1891">
        <f t="shared" si="147"/>
        <v>48.45</v>
      </c>
      <c r="Q1891" s="12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>
        <f t="shared" si="145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25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6"/>
        <v>145</v>
      </c>
      <c r="P1892">
        <f t="shared" si="147"/>
        <v>70.53</v>
      </c>
      <c r="Q1892" s="12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>
        <f t="shared" si="145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25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6"/>
        <v>106</v>
      </c>
      <c r="P1893">
        <f t="shared" si="147"/>
        <v>87.96</v>
      </c>
      <c r="Q1893" s="12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>
        <f t="shared" si="145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25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6"/>
        <v>137</v>
      </c>
      <c r="P1894">
        <f t="shared" si="147"/>
        <v>26.27</v>
      </c>
      <c r="Q1894" s="12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>
        <f t="shared" si="145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25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6"/>
        <v>104</v>
      </c>
      <c r="P1895">
        <f t="shared" si="147"/>
        <v>57.78</v>
      </c>
      <c r="Q1895" s="12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>
        <f t="shared" si="145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25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6"/>
        <v>115</v>
      </c>
      <c r="P1896">
        <f t="shared" si="147"/>
        <v>57.25</v>
      </c>
      <c r="Q1896" s="12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>
        <f t="shared" si="145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25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6"/>
        <v>102</v>
      </c>
      <c r="P1897">
        <f t="shared" si="147"/>
        <v>196.34</v>
      </c>
      <c r="Q1897" s="12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>
        <f t="shared" si="145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25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6"/>
        <v>124</v>
      </c>
      <c r="P1898">
        <f t="shared" si="147"/>
        <v>43</v>
      </c>
      <c r="Q1898" s="12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>
        <f t="shared" si="145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25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6"/>
        <v>102</v>
      </c>
      <c r="P1899">
        <f t="shared" si="147"/>
        <v>35.549999999999997</v>
      </c>
      <c r="Q1899" s="12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>
        <f t="shared" si="145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25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6"/>
        <v>145</v>
      </c>
      <c r="P1900">
        <f t="shared" si="147"/>
        <v>68.81</v>
      </c>
      <c r="Q1900" s="12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>
        <f t="shared" si="145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25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6"/>
        <v>133</v>
      </c>
      <c r="P1901">
        <f t="shared" si="147"/>
        <v>28.57</v>
      </c>
      <c r="Q1901" s="12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>
        <f t="shared" si="145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25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6"/>
        <v>109</v>
      </c>
      <c r="P1902">
        <f t="shared" si="147"/>
        <v>50.63</v>
      </c>
      <c r="Q1902" s="12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>
        <f t="shared" si="145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25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6"/>
        <v>3</v>
      </c>
      <c r="P1903">
        <f t="shared" si="147"/>
        <v>106.8</v>
      </c>
      <c r="Q1903" s="12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>
        <f t="shared" si="145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25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6"/>
        <v>1</v>
      </c>
      <c r="P1904">
        <f t="shared" si="147"/>
        <v>4</v>
      </c>
      <c r="Q1904" s="12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>
        <f t="shared" si="145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25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6"/>
        <v>47</v>
      </c>
      <c r="P1905">
        <f t="shared" si="147"/>
        <v>34.1</v>
      </c>
      <c r="Q1905" s="12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>
        <f t="shared" si="145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25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6"/>
        <v>0</v>
      </c>
      <c r="P1906">
        <f t="shared" si="147"/>
        <v>25</v>
      </c>
      <c r="Q1906" s="12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>
        <f t="shared" si="145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25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6"/>
        <v>0</v>
      </c>
      <c r="P1907">
        <f t="shared" si="147"/>
        <v>10.5</v>
      </c>
      <c r="Q1907" s="12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>
        <f t="shared" si="145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25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6"/>
        <v>43</v>
      </c>
      <c r="P1908">
        <f t="shared" si="147"/>
        <v>215.96</v>
      </c>
      <c r="Q1908" s="12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>
        <f t="shared" si="145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25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6"/>
        <v>0</v>
      </c>
      <c r="P1909">
        <f t="shared" si="147"/>
        <v>21.25</v>
      </c>
      <c r="Q1909" s="12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>
        <f t="shared" si="145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25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6"/>
        <v>2</v>
      </c>
      <c r="P1910">
        <f t="shared" si="147"/>
        <v>108.25</v>
      </c>
      <c r="Q1910" s="12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>
        <f t="shared" si="145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25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6"/>
        <v>14</v>
      </c>
      <c r="P1911">
        <f t="shared" si="147"/>
        <v>129.97</v>
      </c>
      <c r="Q1911" s="12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>
        <f t="shared" si="145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25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6"/>
        <v>39</v>
      </c>
      <c r="P1912">
        <f t="shared" si="147"/>
        <v>117.49</v>
      </c>
      <c r="Q1912" s="12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>
        <f t="shared" si="145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25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6"/>
        <v>0</v>
      </c>
      <c r="P1913">
        <f t="shared" si="147"/>
        <v>10</v>
      </c>
      <c r="Q1913" s="12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>
        <f t="shared" si="145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25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6"/>
        <v>59</v>
      </c>
      <c r="P1914">
        <f t="shared" si="147"/>
        <v>70.599999999999994</v>
      </c>
      <c r="Q1914" s="12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>
        <f t="shared" si="145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25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6"/>
        <v>1</v>
      </c>
      <c r="P1915">
        <f t="shared" si="147"/>
        <v>24.5</v>
      </c>
      <c r="Q1915" s="12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>
        <f t="shared" si="145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25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6"/>
        <v>9</v>
      </c>
      <c r="P1916">
        <f t="shared" si="147"/>
        <v>30</v>
      </c>
      <c r="Q1916" s="12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>
        <f t="shared" si="145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25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6"/>
        <v>2</v>
      </c>
      <c r="P1917">
        <f t="shared" si="147"/>
        <v>2</v>
      </c>
      <c r="Q1917" s="12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>
        <f t="shared" si="145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25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6"/>
        <v>1</v>
      </c>
      <c r="P1918">
        <f t="shared" si="147"/>
        <v>17</v>
      </c>
      <c r="Q1918" s="12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>
        <f t="shared" si="145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25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6"/>
        <v>53</v>
      </c>
      <c r="P1919">
        <f t="shared" si="147"/>
        <v>2928.93</v>
      </c>
      <c r="Q1919" s="12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>
        <f t="shared" si="145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25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6"/>
        <v>1</v>
      </c>
      <c r="P1920">
        <f t="shared" si="147"/>
        <v>28.89</v>
      </c>
      <c r="Q1920" s="12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>
        <f t="shared" si="145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25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6"/>
        <v>47</v>
      </c>
      <c r="P1921">
        <f t="shared" si="147"/>
        <v>29.63</v>
      </c>
      <c r="Q1921" s="12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>
        <f t="shared" si="145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25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6"/>
        <v>43</v>
      </c>
      <c r="P1922">
        <f t="shared" si="147"/>
        <v>40.98</v>
      </c>
      <c r="Q1922" s="12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>
        <f t="shared" ref="U1922:U1985" si="150">YEAR(S1922)</f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25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1">ROUND(E1923/D1923*100, 0)</f>
        <v>137</v>
      </c>
      <c r="P1923">
        <f t="shared" ref="P1923:P1986" si="152">IFERROR(ROUND(E1923/L1923,2),0)</f>
        <v>54</v>
      </c>
      <c r="Q1923" s="12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si="150"/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25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1"/>
        <v>116</v>
      </c>
      <c r="P1924">
        <f t="shared" si="152"/>
        <v>36.11</v>
      </c>
      <c r="Q1924" s="12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>
        <f t="shared" si="150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25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1"/>
        <v>241</v>
      </c>
      <c r="P1925">
        <f t="shared" si="152"/>
        <v>23.15</v>
      </c>
      <c r="Q1925" s="12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>
        <f t="shared" si="150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25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1"/>
        <v>114</v>
      </c>
      <c r="P1926">
        <f t="shared" si="152"/>
        <v>104</v>
      </c>
      <c r="Q1926" s="12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>
        <f t="shared" si="150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25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1"/>
        <v>110</v>
      </c>
      <c r="P1927">
        <f t="shared" si="152"/>
        <v>31.83</v>
      </c>
      <c r="Q1927" s="12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>
        <f t="shared" si="150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25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1"/>
        <v>195</v>
      </c>
      <c r="P1928">
        <f t="shared" si="152"/>
        <v>27.39</v>
      </c>
      <c r="Q1928" s="12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>
        <f t="shared" si="150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25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1"/>
        <v>103</v>
      </c>
      <c r="P1929">
        <f t="shared" si="152"/>
        <v>56.36</v>
      </c>
      <c r="Q1929" s="12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>
        <f t="shared" si="150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25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1"/>
        <v>103</v>
      </c>
      <c r="P1930">
        <f t="shared" si="152"/>
        <v>77.349999999999994</v>
      </c>
      <c r="Q1930" s="12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>
        <f t="shared" si="150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25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1"/>
        <v>100</v>
      </c>
      <c r="P1931">
        <f t="shared" si="152"/>
        <v>42.8</v>
      </c>
      <c r="Q1931" s="12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>
        <f t="shared" si="150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25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1"/>
        <v>127</v>
      </c>
      <c r="P1932">
        <f t="shared" si="152"/>
        <v>48.85</v>
      </c>
      <c r="Q1932" s="12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>
        <f t="shared" si="150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25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1"/>
        <v>121</v>
      </c>
      <c r="P1933">
        <f t="shared" si="152"/>
        <v>48.24</v>
      </c>
      <c r="Q1933" s="12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>
        <f t="shared" si="150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25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1"/>
        <v>107</v>
      </c>
      <c r="P1934">
        <f t="shared" si="152"/>
        <v>70.209999999999994</v>
      </c>
      <c r="Q1934" s="12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>
        <f t="shared" si="150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25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1"/>
        <v>172</v>
      </c>
      <c r="P1935">
        <f t="shared" si="152"/>
        <v>94.05</v>
      </c>
      <c r="Q1935" s="12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>
        <f t="shared" si="150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25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1"/>
        <v>124</v>
      </c>
      <c r="P1936">
        <f t="shared" si="152"/>
        <v>80.27</v>
      </c>
      <c r="Q1936" s="12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>
        <f t="shared" si="150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25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1"/>
        <v>108</v>
      </c>
      <c r="P1937">
        <f t="shared" si="152"/>
        <v>54.2</v>
      </c>
      <c r="Q1937" s="12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>
        <f t="shared" si="150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25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1"/>
        <v>117</v>
      </c>
      <c r="P1938">
        <f t="shared" si="152"/>
        <v>60.27</v>
      </c>
      <c r="Q1938" s="12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>
        <f t="shared" si="150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25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1"/>
        <v>187</v>
      </c>
      <c r="P1939">
        <f t="shared" si="152"/>
        <v>38.74</v>
      </c>
      <c r="Q1939" s="12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>
        <f t="shared" si="150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25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1"/>
        <v>116</v>
      </c>
      <c r="P1940">
        <f t="shared" si="152"/>
        <v>152.54</v>
      </c>
      <c r="Q1940" s="12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>
        <f t="shared" si="150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25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1"/>
        <v>111</v>
      </c>
      <c r="P1941">
        <f t="shared" si="152"/>
        <v>115.31</v>
      </c>
      <c r="Q1941" s="12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>
        <f t="shared" si="150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25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1"/>
        <v>171</v>
      </c>
      <c r="P1942">
        <f t="shared" si="152"/>
        <v>35.840000000000003</v>
      </c>
      <c r="Q1942" s="12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>
        <f t="shared" si="150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25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1"/>
        <v>126</v>
      </c>
      <c r="P1943">
        <f t="shared" si="152"/>
        <v>64.569999999999993</v>
      </c>
      <c r="Q1943" s="12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>
        <f t="shared" si="150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25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1"/>
        <v>138</v>
      </c>
      <c r="P1944">
        <f t="shared" si="152"/>
        <v>87.44</v>
      </c>
      <c r="Q1944" s="12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>
        <f t="shared" si="150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25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1"/>
        <v>1705</v>
      </c>
      <c r="P1945">
        <f t="shared" si="152"/>
        <v>68.819999999999993</v>
      </c>
      <c r="Q1945" s="12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>
        <f t="shared" si="150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25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1"/>
        <v>788</v>
      </c>
      <c r="P1946">
        <f t="shared" si="152"/>
        <v>176.2</v>
      </c>
      <c r="Q1946" s="12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>
        <f t="shared" si="150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25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1"/>
        <v>348</v>
      </c>
      <c r="P1947">
        <f t="shared" si="152"/>
        <v>511.79</v>
      </c>
      <c r="Q1947" s="12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>
        <f t="shared" si="150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25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1"/>
        <v>150</v>
      </c>
      <c r="P1948">
        <f t="shared" si="152"/>
        <v>160.44</v>
      </c>
      <c r="Q1948" s="12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>
        <f t="shared" si="150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25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1"/>
        <v>101</v>
      </c>
      <c r="P1949">
        <f t="shared" si="152"/>
        <v>35</v>
      </c>
      <c r="Q1949" s="12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>
        <f t="shared" si="150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25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1"/>
        <v>800</v>
      </c>
      <c r="P1950">
        <f t="shared" si="152"/>
        <v>188.51</v>
      </c>
      <c r="Q1950" s="12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>
        <f t="shared" si="150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25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1"/>
        <v>106</v>
      </c>
      <c r="P1951">
        <f t="shared" si="152"/>
        <v>56.2</v>
      </c>
      <c r="Q1951" s="12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>
        <f t="shared" si="150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25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1"/>
        <v>201</v>
      </c>
      <c r="P1952">
        <f t="shared" si="152"/>
        <v>51.31</v>
      </c>
      <c r="Q1952" s="12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>
        <f t="shared" si="150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25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1"/>
        <v>212</v>
      </c>
      <c r="P1953">
        <f t="shared" si="152"/>
        <v>127.36</v>
      </c>
      <c r="Q1953" s="12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>
        <f t="shared" si="150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25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1"/>
        <v>198</v>
      </c>
      <c r="P1954">
        <f t="shared" si="152"/>
        <v>101.86</v>
      </c>
      <c r="Q1954" s="12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>
        <f t="shared" si="150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25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1"/>
        <v>226</v>
      </c>
      <c r="P1955">
        <f t="shared" si="152"/>
        <v>230.56</v>
      </c>
      <c r="Q1955" s="12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>
        <f t="shared" si="150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25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1"/>
        <v>699</v>
      </c>
      <c r="P1956">
        <f t="shared" si="152"/>
        <v>842.11</v>
      </c>
      <c r="Q1956" s="12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>
        <f t="shared" si="150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25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1"/>
        <v>399</v>
      </c>
      <c r="P1957">
        <f t="shared" si="152"/>
        <v>577.28</v>
      </c>
      <c r="Q1957" s="12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>
        <f t="shared" si="150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25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1"/>
        <v>294</v>
      </c>
      <c r="P1958">
        <f t="shared" si="152"/>
        <v>483.34</v>
      </c>
      <c r="Q1958" s="12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>
        <f t="shared" si="150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25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1"/>
        <v>168</v>
      </c>
      <c r="P1959">
        <f t="shared" si="152"/>
        <v>76.14</v>
      </c>
      <c r="Q1959" s="12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>
        <f t="shared" si="150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25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1"/>
        <v>1436</v>
      </c>
      <c r="P1960">
        <f t="shared" si="152"/>
        <v>74.11</v>
      </c>
      <c r="Q1960" s="12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>
        <f t="shared" si="150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25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1"/>
        <v>157</v>
      </c>
      <c r="P1961">
        <f t="shared" si="152"/>
        <v>36.97</v>
      </c>
      <c r="Q1961" s="12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>
        <f t="shared" si="150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25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1"/>
        <v>118</v>
      </c>
      <c r="P1962">
        <f t="shared" si="152"/>
        <v>2500.9699999999998</v>
      </c>
      <c r="Q1962" s="12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>
        <f t="shared" si="150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25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1"/>
        <v>1105</v>
      </c>
      <c r="P1963">
        <f t="shared" si="152"/>
        <v>67.69</v>
      </c>
      <c r="Q1963" s="12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>
        <f t="shared" si="150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25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1"/>
        <v>193</v>
      </c>
      <c r="P1964">
        <f t="shared" si="152"/>
        <v>63.05</v>
      </c>
      <c r="Q1964" s="12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>
        <f t="shared" si="150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25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1"/>
        <v>127</v>
      </c>
      <c r="P1965">
        <f t="shared" si="152"/>
        <v>117.6</v>
      </c>
      <c r="Q1965" s="12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>
        <f t="shared" si="150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25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1"/>
        <v>260</v>
      </c>
      <c r="P1966">
        <f t="shared" si="152"/>
        <v>180.75</v>
      </c>
      <c r="Q1966" s="12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>
        <f t="shared" si="150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25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1"/>
        <v>262</v>
      </c>
      <c r="P1967">
        <f t="shared" si="152"/>
        <v>127.32</v>
      </c>
      <c r="Q1967" s="12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>
        <f t="shared" si="150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25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1"/>
        <v>207</v>
      </c>
      <c r="P1968">
        <f t="shared" si="152"/>
        <v>136.63999999999999</v>
      </c>
      <c r="Q1968" s="12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>
        <f t="shared" si="150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25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1"/>
        <v>370</v>
      </c>
      <c r="P1969">
        <f t="shared" si="152"/>
        <v>182.78</v>
      </c>
      <c r="Q1969" s="12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>
        <f t="shared" si="150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25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1"/>
        <v>285</v>
      </c>
      <c r="P1970">
        <f t="shared" si="152"/>
        <v>279.38</v>
      </c>
      <c r="Q1970" s="12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>
        <f t="shared" si="150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25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1"/>
        <v>579</v>
      </c>
      <c r="P1971">
        <f t="shared" si="152"/>
        <v>61.38</v>
      </c>
      <c r="Q1971" s="12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>
        <f t="shared" si="150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25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1"/>
        <v>1132</v>
      </c>
      <c r="P1972">
        <f t="shared" si="152"/>
        <v>80.73</v>
      </c>
      <c r="Q1972" s="12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>
        <f t="shared" si="150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25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1"/>
        <v>263</v>
      </c>
      <c r="P1973">
        <f t="shared" si="152"/>
        <v>272.36</v>
      </c>
      <c r="Q1973" s="12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>
        <f t="shared" si="150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25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1"/>
        <v>674</v>
      </c>
      <c r="P1974">
        <f t="shared" si="152"/>
        <v>70.849999999999994</v>
      </c>
      <c r="Q1974" s="12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>
        <f t="shared" si="150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25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1"/>
        <v>257</v>
      </c>
      <c r="P1975">
        <f t="shared" si="152"/>
        <v>247.94</v>
      </c>
      <c r="Q1975" s="12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>
        <f t="shared" si="150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25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1"/>
        <v>375</v>
      </c>
      <c r="P1976">
        <f t="shared" si="152"/>
        <v>186.81</v>
      </c>
      <c r="Q1976" s="12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>
        <f t="shared" si="150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25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1"/>
        <v>209</v>
      </c>
      <c r="P1977">
        <f t="shared" si="152"/>
        <v>131.99</v>
      </c>
      <c r="Q1977" s="12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>
        <f t="shared" si="150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25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1"/>
        <v>347</v>
      </c>
      <c r="P1978">
        <f t="shared" si="152"/>
        <v>29.31</v>
      </c>
      <c r="Q1978" s="12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>
        <f t="shared" si="150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25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1"/>
        <v>402</v>
      </c>
      <c r="P1979">
        <f t="shared" si="152"/>
        <v>245.02</v>
      </c>
      <c r="Q1979" s="12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>
        <f t="shared" si="150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25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1"/>
        <v>1027</v>
      </c>
      <c r="P1980">
        <f t="shared" si="152"/>
        <v>1323.25</v>
      </c>
      <c r="Q1980" s="12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>
        <f t="shared" si="150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25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1"/>
        <v>115</v>
      </c>
      <c r="P1981">
        <f t="shared" si="152"/>
        <v>282.66000000000003</v>
      </c>
      <c r="Q1981" s="12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>
        <f t="shared" si="150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25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1"/>
        <v>355</v>
      </c>
      <c r="P1982">
        <f t="shared" si="152"/>
        <v>91.21</v>
      </c>
      <c r="Q1982" s="12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>
        <f t="shared" si="150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25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1"/>
        <v>5</v>
      </c>
      <c r="P1983">
        <f t="shared" si="152"/>
        <v>31.75</v>
      </c>
      <c r="Q1983" s="12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>
        <f t="shared" si="150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25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1"/>
        <v>0</v>
      </c>
      <c r="P1984">
        <f t="shared" si="152"/>
        <v>0</v>
      </c>
      <c r="Q1984" s="12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>
        <f t="shared" si="150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25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1"/>
        <v>4</v>
      </c>
      <c r="P1985">
        <f t="shared" si="152"/>
        <v>88.69</v>
      </c>
      <c r="Q1985" s="12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>
        <f t="shared" si="150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25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1"/>
        <v>21</v>
      </c>
      <c r="P1986">
        <f t="shared" si="152"/>
        <v>453.14</v>
      </c>
      <c r="Q1986" s="12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>
        <f t="shared" ref="U1986:U2049" si="155">YEAR(S1986)</f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25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6">ROUND(E1987/D1987*100, 0)</f>
        <v>3</v>
      </c>
      <c r="P1987">
        <f t="shared" ref="P1987:P2050" si="157">IFERROR(ROUND(E1987/L1987,2),0)</f>
        <v>12.75</v>
      </c>
      <c r="Q1987" s="12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si="155"/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25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6"/>
        <v>0</v>
      </c>
      <c r="P1988">
        <f t="shared" si="157"/>
        <v>1</v>
      </c>
      <c r="Q1988" s="12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>
        <f t="shared" si="155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25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6"/>
        <v>42</v>
      </c>
      <c r="P1989">
        <f t="shared" si="157"/>
        <v>83.43</v>
      </c>
      <c r="Q1989" s="12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>
        <f t="shared" si="155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25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6"/>
        <v>0</v>
      </c>
      <c r="P1990">
        <f t="shared" si="157"/>
        <v>25</v>
      </c>
      <c r="Q1990" s="12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>
        <f t="shared" si="155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25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6"/>
        <v>1</v>
      </c>
      <c r="P1991">
        <f t="shared" si="157"/>
        <v>50</v>
      </c>
      <c r="Q1991" s="12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>
        <f t="shared" si="155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25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6"/>
        <v>17</v>
      </c>
      <c r="P1992">
        <f t="shared" si="157"/>
        <v>101.8</v>
      </c>
      <c r="Q1992" s="12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>
        <f t="shared" si="155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25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6"/>
        <v>7</v>
      </c>
      <c r="P1993">
        <f t="shared" si="157"/>
        <v>46.67</v>
      </c>
      <c r="Q1993" s="12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>
        <f t="shared" si="155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25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6"/>
        <v>0</v>
      </c>
      <c r="P1994">
        <f t="shared" si="157"/>
        <v>1</v>
      </c>
      <c r="Q1994" s="12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>
        <f t="shared" si="155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25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6"/>
        <v>0</v>
      </c>
      <c r="P1995">
        <f t="shared" si="157"/>
        <v>0</v>
      </c>
      <c r="Q1995" s="12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>
        <f t="shared" si="155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25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6"/>
        <v>0</v>
      </c>
      <c r="P1996">
        <f t="shared" si="157"/>
        <v>0</v>
      </c>
      <c r="Q1996" s="12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>
        <f t="shared" si="155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25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6"/>
        <v>8</v>
      </c>
      <c r="P1997">
        <f t="shared" si="157"/>
        <v>26</v>
      </c>
      <c r="Q1997" s="12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>
        <f t="shared" si="155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25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6"/>
        <v>0</v>
      </c>
      <c r="P1998">
        <f t="shared" si="157"/>
        <v>0</v>
      </c>
      <c r="Q1998" s="12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>
        <f t="shared" si="155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25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6"/>
        <v>0</v>
      </c>
      <c r="P1999">
        <f t="shared" si="157"/>
        <v>0</v>
      </c>
      <c r="Q1999" s="12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>
        <f t="shared" si="155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25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6"/>
        <v>26</v>
      </c>
      <c r="P2000">
        <f t="shared" si="157"/>
        <v>218.33</v>
      </c>
      <c r="Q2000" s="12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>
        <f t="shared" si="155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25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6"/>
        <v>1</v>
      </c>
      <c r="P2001">
        <f t="shared" si="157"/>
        <v>33.71</v>
      </c>
      <c r="Q2001" s="12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>
        <f t="shared" si="155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25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6"/>
        <v>13</v>
      </c>
      <c r="P2002">
        <f t="shared" si="157"/>
        <v>25</v>
      </c>
      <c r="Q2002" s="12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>
        <f t="shared" si="155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25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6"/>
        <v>382</v>
      </c>
      <c r="P2003">
        <f t="shared" si="157"/>
        <v>128.38999999999999</v>
      </c>
      <c r="Q2003" s="12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>
        <f t="shared" si="155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25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6"/>
        <v>217</v>
      </c>
      <c r="P2004">
        <f t="shared" si="157"/>
        <v>78.83</v>
      </c>
      <c r="Q2004" s="12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>
        <f t="shared" si="155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25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6"/>
        <v>312</v>
      </c>
      <c r="P2005">
        <f t="shared" si="157"/>
        <v>91.76</v>
      </c>
      <c r="Q2005" s="12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>
        <f t="shared" si="155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25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6"/>
        <v>234</v>
      </c>
      <c r="P2006">
        <f t="shared" si="157"/>
        <v>331.1</v>
      </c>
      <c r="Q2006" s="12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>
        <f t="shared" si="155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25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6"/>
        <v>124</v>
      </c>
      <c r="P2007">
        <f t="shared" si="157"/>
        <v>194.26</v>
      </c>
      <c r="Q2007" s="12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>
        <f t="shared" si="155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25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6"/>
        <v>248</v>
      </c>
      <c r="P2008">
        <f t="shared" si="157"/>
        <v>408.98</v>
      </c>
      <c r="Q2008" s="12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>
        <f t="shared" si="155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25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6"/>
        <v>116</v>
      </c>
      <c r="P2009">
        <f t="shared" si="157"/>
        <v>84.46</v>
      </c>
      <c r="Q2009" s="12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>
        <f t="shared" si="155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25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6"/>
        <v>117</v>
      </c>
      <c r="P2010">
        <f t="shared" si="157"/>
        <v>44.85</v>
      </c>
      <c r="Q2010" s="12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>
        <f t="shared" si="155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25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6"/>
        <v>305</v>
      </c>
      <c r="P2011">
        <f t="shared" si="157"/>
        <v>383.36</v>
      </c>
      <c r="Q2011" s="12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>
        <f t="shared" si="155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25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6"/>
        <v>320</v>
      </c>
      <c r="P2012">
        <f t="shared" si="157"/>
        <v>55.28</v>
      </c>
      <c r="Q2012" s="12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>
        <f t="shared" si="155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25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6"/>
        <v>820</v>
      </c>
      <c r="P2013">
        <f t="shared" si="157"/>
        <v>422.02</v>
      </c>
      <c r="Q2013" s="12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>
        <f t="shared" si="155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25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6"/>
        <v>235</v>
      </c>
      <c r="P2014">
        <f t="shared" si="157"/>
        <v>64.180000000000007</v>
      </c>
      <c r="Q2014" s="12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>
        <f t="shared" si="155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25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6"/>
        <v>495</v>
      </c>
      <c r="P2015">
        <f t="shared" si="157"/>
        <v>173.58</v>
      </c>
      <c r="Q2015" s="12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>
        <f t="shared" si="155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25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6"/>
        <v>7814</v>
      </c>
      <c r="P2016">
        <f t="shared" si="157"/>
        <v>88.6</v>
      </c>
      <c r="Q2016" s="12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>
        <f t="shared" si="155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25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6"/>
        <v>113</v>
      </c>
      <c r="P2017">
        <f t="shared" si="157"/>
        <v>50.22</v>
      </c>
      <c r="Q2017" s="12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>
        <f t="shared" si="155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25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6"/>
        <v>922</v>
      </c>
      <c r="P2018">
        <f t="shared" si="157"/>
        <v>192.39</v>
      </c>
      <c r="Q2018" s="12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>
        <f t="shared" si="155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25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6"/>
        <v>125</v>
      </c>
      <c r="P2019">
        <f t="shared" si="157"/>
        <v>73.42</v>
      </c>
      <c r="Q2019" s="12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>
        <f t="shared" si="155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25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6"/>
        <v>102</v>
      </c>
      <c r="P2020">
        <f t="shared" si="157"/>
        <v>147.68</v>
      </c>
      <c r="Q2020" s="12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>
        <f t="shared" si="155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25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6"/>
        <v>485</v>
      </c>
      <c r="P2021">
        <f t="shared" si="157"/>
        <v>108.97</v>
      </c>
      <c r="Q2021" s="12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>
        <f t="shared" si="155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25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6"/>
        <v>192</v>
      </c>
      <c r="P2022">
        <f t="shared" si="157"/>
        <v>23.65</v>
      </c>
      <c r="Q2022" s="12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>
        <f t="shared" si="155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25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6"/>
        <v>281</v>
      </c>
      <c r="P2023">
        <f t="shared" si="157"/>
        <v>147.94999999999999</v>
      </c>
      <c r="Q2023" s="12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>
        <f t="shared" si="155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25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6"/>
        <v>125</v>
      </c>
      <c r="P2024">
        <f t="shared" si="157"/>
        <v>385.04</v>
      </c>
      <c r="Q2024" s="12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>
        <f t="shared" si="155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25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6"/>
        <v>161</v>
      </c>
      <c r="P2025">
        <f t="shared" si="157"/>
        <v>457.39</v>
      </c>
      <c r="Q2025" s="12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>
        <f t="shared" si="155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25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6"/>
        <v>585</v>
      </c>
      <c r="P2026">
        <f t="shared" si="157"/>
        <v>222.99</v>
      </c>
      <c r="Q2026" s="12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>
        <f t="shared" si="155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25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6"/>
        <v>201</v>
      </c>
      <c r="P2027">
        <f t="shared" si="157"/>
        <v>220.74</v>
      </c>
      <c r="Q2027" s="12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>
        <f t="shared" si="155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25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6"/>
        <v>133</v>
      </c>
      <c r="P2028">
        <f t="shared" si="157"/>
        <v>73.5</v>
      </c>
      <c r="Q2028" s="12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>
        <f t="shared" si="155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25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6"/>
        <v>120</v>
      </c>
      <c r="P2029">
        <f t="shared" si="157"/>
        <v>223.1</v>
      </c>
      <c r="Q2029" s="12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>
        <f t="shared" si="155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25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6"/>
        <v>126</v>
      </c>
      <c r="P2030">
        <f t="shared" si="157"/>
        <v>47.91</v>
      </c>
      <c r="Q2030" s="12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>
        <f t="shared" si="155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25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6"/>
        <v>361</v>
      </c>
      <c r="P2031">
        <f t="shared" si="157"/>
        <v>96.06</v>
      </c>
      <c r="Q2031" s="12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>
        <f t="shared" si="155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25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6"/>
        <v>226</v>
      </c>
      <c r="P2032">
        <f t="shared" si="157"/>
        <v>118.61</v>
      </c>
      <c r="Q2032" s="12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>
        <f t="shared" si="155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25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6"/>
        <v>120</v>
      </c>
      <c r="P2033">
        <f t="shared" si="157"/>
        <v>118.45</v>
      </c>
      <c r="Q2033" s="12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>
        <f t="shared" si="155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25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6"/>
        <v>304</v>
      </c>
      <c r="P2034">
        <f t="shared" si="157"/>
        <v>143.21</v>
      </c>
      <c r="Q2034" s="12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>
        <f t="shared" si="155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25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6"/>
        <v>179</v>
      </c>
      <c r="P2035">
        <f t="shared" si="157"/>
        <v>282.72000000000003</v>
      </c>
      <c r="Q2035" s="12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>
        <f t="shared" si="155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25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6"/>
        <v>387</v>
      </c>
      <c r="P2036">
        <f t="shared" si="157"/>
        <v>593.94000000000005</v>
      </c>
      <c r="Q2036" s="12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>
        <f t="shared" si="155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25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6"/>
        <v>211</v>
      </c>
      <c r="P2037">
        <f t="shared" si="157"/>
        <v>262.16000000000003</v>
      </c>
      <c r="Q2037" s="12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>
        <f t="shared" si="155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25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6"/>
        <v>132</v>
      </c>
      <c r="P2038">
        <f t="shared" si="157"/>
        <v>46.58</v>
      </c>
      <c r="Q2038" s="12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>
        <f t="shared" si="155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25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6"/>
        <v>300</v>
      </c>
      <c r="P2039">
        <f t="shared" si="157"/>
        <v>70.040000000000006</v>
      </c>
      <c r="Q2039" s="12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>
        <f t="shared" si="155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25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6"/>
        <v>421</v>
      </c>
      <c r="P2040">
        <f t="shared" si="157"/>
        <v>164.91</v>
      </c>
      <c r="Q2040" s="12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>
        <f t="shared" si="155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25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6"/>
        <v>136</v>
      </c>
      <c r="P2041">
        <f t="shared" si="157"/>
        <v>449.26</v>
      </c>
      <c r="Q2041" s="12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>
        <f t="shared" si="155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25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6"/>
        <v>248</v>
      </c>
      <c r="P2042">
        <f t="shared" si="157"/>
        <v>27.47</v>
      </c>
      <c r="Q2042" s="12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>
        <f t="shared" si="155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25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6"/>
        <v>182</v>
      </c>
      <c r="P2043">
        <f t="shared" si="157"/>
        <v>143.97999999999999</v>
      </c>
      <c r="Q2043" s="12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>
        <f t="shared" si="155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25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6"/>
        <v>124</v>
      </c>
      <c r="P2044">
        <f t="shared" si="157"/>
        <v>88.24</v>
      </c>
      <c r="Q2044" s="12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>
        <f t="shared" si="155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25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6"/>
        <v>506</v>
      </c>
      <c r="P2045">
        <f t="shared" si="157"/>
        <v>36.33</v>
      </c>
      <c r="Q2045" s="12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>
        <f t="shared" si="155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25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6"/>
        <v>108</v>
      </c>
      <c r="P2046">
        <f t="shared" si="157"/>
        <v>90.18</v>
      </c>
      <c r="Q2046" s="12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>
        <f t="shared" si="155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25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6"/>
        <v>819</v>
      </c>
      <c r="P2047">
        <f t="shared" si="157"/>
        <v>152.62</v>
      </c>
      <c r="Q2047" s="12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>
        <f t="shared" si="155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25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6"/>
        <v>121</v>
      </c>
      <c r="P2048">
        <f t="shared" si="157"/>
        <v>55.81</v>
      </c>
      <c r="Q2048" s="12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>
        <f t="shared" si="155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25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6"/>
        <v>103</v>
      </c>
      <c r="P2049">
        <f t="shared" si="157"/>
        <v>227.85</v>
      </c>
      <c r="Q2049" s="12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>
        <f t="shared" si="155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25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6"/>
        <v>148</v>
      </c>
      <c r="P2050">
        <f t="shared" si="157"/>
        <v>91.83</v>
      </c>
      <c r="Q2050" s="12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>
        <f t="shared" ref="U2050:U2113" si="160">YEAR(S2050)</f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25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1">ROUND(E2051/D2051*100, 0)</f>
        <v>120</v>
      </c>
      <c r="P2051">
        <f t="shared" ref="P2051:P2114" si="162">IFERROR(ROUND(E2051/L2051,2),0)</f>
        <v>80.989999999999995</v>
      </c>
      <c r="Q2051" s="12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si="160"/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25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1"/>
        <v>473</v>
      </c>
      <c r="P2052">
        <f t="shared" si="162"/>
        <v>278.39</v>
      </c>
      <c r="Q2052" s="12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>
        <f t="shared" si="160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25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1"/>
        <v>130</v>
      </c>
      <c r="P2053">
        <f t="shared" si="162"/>
        <v>43.1</v>
      </c>
      <c r="Q2053" s="12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>
        <f t="shared" si="160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25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1"/>
        <v>353</v>
      </c>
      <c r="P2054">
        <f t="shared" si="162"/>
        <v>326.29000000000002</v>
      </c>
      <c r="Q2054" s="12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>
        <f t="shared" si="160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25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1"/>
        <v>101</v>
      </c>
      <c r="P2055">
        <f t="shared" si="162"/>
        <v>41.74</v>
      </c>
      <c r="Q2055" s="12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>
        <f t="shared" si="160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25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1"/>
        <v>114</v>
      </c>
      <c r="P2056">
        <f t="shared" si="162"/>
        <v>64.02</v>
      </c>
      <c r="Q2056" s="12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>
        <f t="shared" si="160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25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1"/>
        <v>167</v>
      </c>
      <c r="P2057">
        <f t="shared" si="162"/>
        <v>99.46</v>
      </c>
      <c r="Q2057" s="12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>
        <f t="shared" si="160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25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1"/>
        <v>153</v>
      </c>
      <c r="P2058">
        <f t="shared" si="162"/>
        <v>138.49</v>
      </c>
      <c r="Q2058" s="12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>
        <f t="shared" si="160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25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1"/>
        <v>202</v>
      </c>
      <c r="P2059">
        <f t="shared" si="162"/>
        <v>45.55</v>
      </c>
      <c r="Q2059" s="12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>
        <f t="shared" si="160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25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1"/>
        <v>168</v>
      </c>
      <c r="P2060">
        <f t="shared" si="162"/>
        <v>10.51</v>
      </c>
      <c r="Q2060" s="12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>
        <f t="shared" si="160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25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1"/>
        <v>143</v>
      </c>
      <c r="P2061">
        <f t="shared" si="162"/>
        <v>114.77</v>
      </c>
      <c r="Q2061" s="12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>
        <f t="shared" si="160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25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1"/>
        <v>196</v>
      </c>
      <c r="P2062">
        <f t="shared" si="162"/>
        <v>36</v>
      </c>
      <c r="Q2062" s="12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>
        <f t="shared" si="160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25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1"/>
        <v>108</v>
      </c>
      <c r="P2063">
        <f t="shared" si="162"/>
        <v>154.16999999999999</v>
      </c>
      <c r="Q2063" s="12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>
        <f t="shared" si="160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25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1"/>
        <v>115</v>
      </c>
      <c r="P2064">
        <f t="shared" si="162"/>
        <v>566.39</v>
      </c>
      <c r="Q2064" s="12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>
        <f t="shared" si="160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25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1"/>
        <v>148</v>
      </c>
      <c r="P2065">
        <f t="shared" si="162"/>
        <v>120.86</v>
      </c>
      <c r="Q2065" s="12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>
        <f t="shared" si="160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25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1"/>
        <v>191</v>
      </c>
      <c r="P2066">
        <f t="shared" si="162"/>
        <v>86.16</v>
      </c>
      <c r="Q2066" s="12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>
        <f t="shared" si="160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25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1"/>
        <v>199</v>
      </c>
      <c r="P2067">
        <f t="shared" si="162"/>
        <v>51.21</v>
      </c>
      <c r="Q2067" s="12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>
        <f t="shared" si="160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25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1"/>
        <v>219</v>
      </c>
      <c r="P2068">
        <f t="shared" si="162"/>
        <v>67.260000000000005</v>
      </c>
      <c r="Q2068" s="12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>
        <f t="shared" si="160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25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1"/>
        <v>127</v>
      </c>
      <c r="P2069">
        <f t="shared" si="162"/>
        <v>62.8</v>
      </c>
      <c r="Q2069" s="12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>
        <f t="shared" si="160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25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1"/>
        <v>105</v>
      </c>
      <c r="P2070">
        <f t="shared" si="162"/>
        <v>346.13</v>
      </c>
      <c r="Q2070" s="12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>
        <f t="shared" si="160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25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1"/>
        <v>128</v>
      </c>
      <c r="P2071">
        <f t="shared" si="162"/>
        <v>244.12</v>
      </c>
      <c r="Q2071" s="12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>
        <f t="shared" si="160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25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1"/>
        <v>317</v>
      </c>
      <c r="P2072">
        <f t="shared" si="162"/>
        <v>259.25</v>
      </c>
      <c r="Q2072" s="12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>
        <f t="shared" si="160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25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1"/>
        <v>281</v>
      </c>
      <c r="P2073">
        <f t="shared" si="162"/>
        <v>201.96</v>
      </c>
      <c r="Q2073" s="12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>
        <f t="shared" si="160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25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1"/>
        <v>111</v>
      </c>
      <c r="P2074">
        <f t="shared" si="162"/>
        <v>226.21</v>
      </c>
      <c r="Q2074" s="12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>
        <f t="shared" si="160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25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1"/>
        <v>153</v>
      </c>
      <c r="P2075">
        <f t="shared" si="162"/>
        <v>324.69</v>
      </c>
      <c r="Q2075" s="12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>
        <f t="shared" si="160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25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1"/>
        <v>103</v>
      </c>
      <c r="P2076">
        <f t="shared" si="162"/>
        <v>205</v>
      </c>
      <c r="Q2076" s="12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>
        <f t="shared" si="160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25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1"/>
        <v>1678</v>
      </c>
      <c r="P2077">
        <f t="shared" si="162"/>
        <v>20.47</v>
      </c>
      <c r="Q2077" s="12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>
        <f t="shared" si="160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25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1"/>
        <v>543</v>
      </c>
      <c r="P2078">
        <f t="shared" si="162"/>
        <v>116.35</v>
      </c>
      <c r="Q2078" s="12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>
        <f t="shared" si="160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25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1"/>
        <v>116</v>
      </c>
      <c r="P2079">
        <f t="shared" si="162"/>
        <v>307.2</v>
      </c>
      <c r="Q2079" s="12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>
        <f t="shared" si="160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25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1"/>
        <v>131</v>
      </c>
      <c r="P2080">
        <f t="shared" si="162"/>
        <v>546.69000000000005</v>
      </c>
      <c r="Q2080" s="12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>
        <f t="shared" si="160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25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1"/>
        <v>288</v>
      </c>
      <c r="P2081">
        <f t="shared" si="162"/>
        <v>47.47</v>
      </c>
      <c r="Q2081" s="12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>
        <f t="shared" si="160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25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1"/>
        <v>508</v>
      </c>
      <c r="P2082">
        <f t="shared" si="162"/>
        <v>101.56</v>
      </c>
      <c r="Q2082" s="12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>
        <f t="shared" si="160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25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1"/>
        <v>115</v>
      </c>
      <c r="P2083">
        <f t="shared" si="162"/>
        <v>72.91</v>
      </c>
      <c r="Q2083" s="12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>
        <f t="shared" si="160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25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1"/>
        <v>111</v>
      </c>
      <c r="P2084">
        <f t="shared" si="162"/>
        <v>43.71</v>
      </c>
      <c r="Q2084" s="12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>
        <f t="shared" si="160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25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1"/>
        <v>113</v>
      </c>
      <c r="P2085">
        <f t="shared" si="162"/>
        <v>34</v>
      </c>
      <c r="Q2085" s="12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>
        <f t="shared" si="160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25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1"/>
        <v>108</v>
      </c>
      <c r="P2086">
        <f t="shared" si="162"/>
        <v>70.650000000000006</v>
      </c>
      <c r="Q2086" s="12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>
        <f t="shared" si="160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25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1"/>
        <v>124</v>
      </c>
      <c r="P2087">
        <f t="shared" si="162"/>
        <v>89.3</v>
      </c>
      <c r="Q2087" s="12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>
        <f t="shared" si="160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25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1"/>
        <v>101</v>
      </c>
      <c r="P2088">
        <f t="shared" si="162"/>
        <v>115.09</v>
      </c>
      <c r="Q2088" s="12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>
        <f t="shared" si="160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25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1"/>
        <v>104</v>
      </c>
      <c r="P2089">
        <f t="shared" si="162"/>
        <v>62.12</v>
      </c>
      <c r="Q2089" s="12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>
        <f t="shared" si="160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25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1"/>
        <v>116</v>
      </c>
      <c r="P2090">
        <f t="shared" si="162"/>
        <v>46.2</v>
      </c>
      <c r="Q2090" s="12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>
        <f t="shared" si="160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25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1"/>
        <v>120</v>
      </c>
      <c r="P2091">
        <f t="shared" si="162"/>
        <v>48.55</v>
      </c>
      <c r="Q2091" s="12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>
        <f t="shared" si="160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25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1"/>
        <v>115</v>
      </c>
      <c r="P2092">
        <f t="shared" si="162"/>
        <v>57.52</v>
      </c>
      <c r="Q2092" s="12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>
        <f t="shared" si="160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25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1"/>
        <v>120</v>
      </c>
      <c r="P2093">
        <f t="shared" si="162"/>
        <v>88.15</v>
      </c>
      <c r="Q2093" s="12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>
        <f t="shared" si="160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25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1"/>
        <v>101</v>
      </c>
      <c r="P2094">
        <f t="shared" si="162"/>
        <v>110.49</v>
      </c>
      <c r="Q2094" s="12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>
        <f t="shared" si="160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25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1"/>
        <v>102</v>
      </c>
      <c r="P2095">
        <f t="shared" si="162"/>
        <v>66.83</v>
      </c>
      <c r="Q2095" s="12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>
        <f t="shared" si="160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25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1"/>
        <v>121</v>
      </c>
      <c r="P2096">
        <f t="shared" si="162"/>
        <v>58.6</v>
      </c>
      <c r="Q2096" s="12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>
        <f t="shared" si="160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25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1"/>
        <v>100</v>
      </c>
      <c r="P2097">
        <f t="shared" si="162"/>
        <v>113.64</v>
      </c>
      <c r="Q2097" s="12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>
        <f t="shared" si="160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25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1"/>
        <v>102</v>
      </c>
      <c r="P2098">
        <f t="shared" si="162"/>
        <v>43.57</v>
      </c>
      <c r="Q2098" s="12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>
        <f t="shared" si="160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25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1"/>
        <v>100</v>
      </c>
      <c r="P2099">
        <f t="shared" si="162"/>
        <v>78.95</v>
      </c>
      <c r="Q2099" s="12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>
        <f t="shared" si="160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25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1"/>
        <v>100</v>
      </c>
      <c r="P2100">
        <f t="shared" si="162"/>
        <v>188.13</v>
      </c>
      <c r="Q2100" s="12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>
        <f t="shared" si="160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25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1"/>
        <v>132</v>
      </c>
      <c r="P2101">
        <f t="shared" si="162"/>
        <v>63.03</v>
      </c>
      <c r="Q2101" s="12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>
        <f t="shared" si="160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25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1"/>
        <v>137</v>
      </c>
      <c r="P2102">
        <f t="shared" si="162"/>
        <v>30.37</v>
      </c>
      <c r="Q2102" s="12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>
        <f t="shared" si="160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25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1"/>
        <v>113</v>
      </c>
      <c r="P2103">
        <f t="shared" si="162"/>
        <v>51.48</v>
      </c>
      <c r="Q2103" s="12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>
        <f t="shared" si="160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25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1"/>
        <v>136</v>
      </c>
      <c r="P2104">
        <f t="shared" si="162"/>
        <v>35.79</v>
      </c>
      <c r="Q2104" s="12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>
        <f t="shared" si="160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25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1"/>
        <v>146</v>
      </c>
      <c r="P2105">
        <f t="shared" si="162"/>
        <v>98.82</v>
      </c>
      <c r="Q2105" s="12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>
        <f t="shared" si="160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25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1"/>
        <v>130</v>
      </c>
      <c r="P2106">
        <f t="shared" si="162"/>
        <v>28</v>
      </c>
      <c r="Q2106" s="12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>
        <f t="shared" si="160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25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1"/>
        <v>254</v>
      </c>
      <c r="P2107">
        <f t="shared" si="162"/>
        <v>51.31</v>
      </c>
      <c r="Q2107" s="12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>
        <f t="shared" si="160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25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1"/>
        <v>107</v>
      </c>
      <c r="P2108">
        <f t="shared" si="162"/>
        <v>53.52</v>
      </c>
      <c r="Q2108" s="12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>
        <f t="shared" si="160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25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1"/>
        <v>108</v>
      </c>
      <c r="P2109">
        <f t="shared" si="162"/>
        <v>37.15</v>
      </c>
      <c r="Q2109" s="12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>
        <f t="shared" si="160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25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1"/>
        <v>107</v>
      </c>
      <c r="P2110">
        <f t="shared" si="162"/>
        <v>89.9</v>
      </c>
      <c r="Q2110" s="12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>
        <f t="shared" si="160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25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1"/>
        <v>107</v>
      </c>
      <c r="P2111">
        <f t="shared" si="162"/>
        <v>106.53</v>
      </c>
      <c r="Q2111" s="12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>
        <f t="shared" si="160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25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1"/>
        <v>100</v>
      </c>
      <c r="P2112">
        <f t="shared" si="162"/>
        <v>52.82</v>
      </c>
      <c r="Q2112" s="12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>
        <f t="shared" si="160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25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1"/>
        <v>107</v>
      </c>
      <c r="P2113">
        <f t="shared" si="162"/>
        <v>54.62</v>
      </c>
      <c r="Q2113" s="12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>
        <f t="shared" si="160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25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1"/>
        <v>100</v>
      </c>
      <c r="P2114">
        <f t="shared" si="162"/>
        <v>27.27</v>
      </c>
      <c r="Q2114" s="12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>
        <f t="shared" ref="U2114:U2177" si="165">YEAR(S2114)</f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25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6">ROUND(E2115/D2115*100, 0)</f>
        <v>105</v>
      </c>
      <c r="P2115">
        <f t="shared" ref="P2115:P2178" si="167">IFERROR(ROUND(E2115/L2115,2),0)</f>
        <v>68.599999999999994</v>
      </c>
      <c r="Q2115" s="12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si="165"/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25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6"/>
        <v>105</v>
      </c>
      <c r="P2116">
        <f t="shared" si="167"/>
        <v>35.61</v>
      </c>
      <c r="Q2116" s="12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>
        <f t="shared" si="165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25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6"/>
        <v>226</v>
      </c>
      <c r="P2117">
        <f t="shared" si="167"/>
        <v>94.03</v>
      </c>
      <c r="Q2117" s="12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>
        <f t="shared" si="165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25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6"/>
        <v>101</v>
      </c>
      <c r="P2118">
        <f t="shared" si="167"/>
        <v>526.46</v>
      </c>
      <c r="Q2118" s="12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>
        <f t="shared" si="165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25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6"/>
        <v>148</v>
      </c>
      <c r="P2119">
        <f t="shared" si="167"/>
        <v>50.66</v>
      </c>
      <c r="Q2119" s="12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>
        <f t="shared" si="165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25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6"/>
        <v>135</v>
      </c>
      <c r="P2120">
        <f t="shared" si="167"/>
        <v>79.180000000000007</v>
      </c>
      <c r="Q2120" s="12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>
        <f t="shared" si="165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25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6"/>
        <v>101</v>
      </c>
      <c r="P2121">
        <f t="shared" si="167"/>
        <v>91.59</v>
      </c>
      <c r="Q2121" s="12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>
        <f t="shared" si="165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25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6"/>
        <v>101</v>
      </c>
      <c r="P2122">
        <f t="shared" si="167"/>
        <v>116.96</v>
      </c>
      <c r="Q2122" s="12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>
        <f t="shared" si="165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25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6"/>
        <v>1</v>
      </c>
      <c r="P2123">
        <f t="shared" si="167"/>
        <v>28.4</v>
      </c>
      <c r="Q2123" s="12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>
        <f t="shared" si="165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25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6"/>
        <v>0</v>
      </c>
      <c r="P2124">
        <f t="shared" si="167"/>
        <v>103.33</v>
      </c>
      <c r="Q2124" s="12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>
        <f t="shared" si="165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25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6"/>
        <v>10</v>
      </c>
      <c r="P2125">
        <f t="shared" si="167"/>
        <v>10</v>
      </c>
      <c r="Q2125" s="12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>
        <f t="shared" si="165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25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6"/>
        <v>10</v>
      </c>
      <c r="P2126">
        <f t="shared" si="167"/>
        <v>23</v>
      </c>
      <c r="Q2126" s="12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>
        <f t="shared" si="165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25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6"/>
        <v>1</v>
      </c>
      <c r="P2127">
        <f t="shared" si="167"/>
        <v>31.56</v>
      </c>
      <c r="Q2127" s="12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>
        <f t="shared" si="165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25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6"/>
        <v>0</v>
      </c>
      <c r="P2128">
        <f t="shared" si="167"/>
        <v>5</v>
      </c>
      <c r="Q2128" s="12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>
        <f t="shared" si="165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25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6"/>
        <v>29</v>
      </c>
      <c r="P2129">
        <f t="shared" si="167"/>
        <v>34.22</v>
      </c>
      <c r="Q2129" s="12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>
        <f t="shared" si="165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25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6"/>
        <v>0</v>
      </c>
      <c r="P2130">
        <f t="shared" si="167"/>
        <v>25</v>
      </c>
      <c r="Q2130" s="12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>
        <f t="shared" si="165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25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6"/>
        <v>12</v>
      </c>
      <c r="P2131">
        <f t="shared" si="167"/>
        <v>19.670000000000002</v>
      </c>
      <c r="Q2131" s="12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>
        <f t="shared" si="165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25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6"/>
        <v>0</v>
      </c>
      <c r="P2132">
        <f t="shared" si="167"/>
        <v>21.25</v>
      </c>
      <c r="Q2132" s="12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>
        <f t="shared" si="165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25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6"/>
        <v>5</v>
      </c>
      <c r="P2133">
        <f t="shared" si="167"/>
        <v>8.33</v>
      </c>
      <c r="Q2133" s="12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>
        <f t="shared" si="165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25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6"/>
        <v>2</v>
      </c>
      <c r="P2134">
        <f t="shared" si="167"/>
        <v>21.34</v>
      </c>
      <c r="Q2134" s="12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>
        <f t="shared" si="165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25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6"/>
        <v>2</v>
      </c>
      <c r="P2135">
        <f t="shared" si="167"/>
        <v>5.33</v>
      </c>
      <c r="Q2135" s="12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>
        <f t="shared" si="165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25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6"/>
        <v>2</v>
      </c>
      <c r="P2136">
        <f t="shared" si="167"/>
        <v>34.67</v>
      </c>
      <c r="Q2136" s="12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>
        <f t="shared" si="165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25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6"/>
        <v>10</v>
      </c>
      <c r="P2137">
        <f t="shared" si="167"/>
        <v>21.73</v>
      </c>
      <c r="Q2137" s="12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>
        <f t="shared" si="165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25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6"/>
        <v>0</v>
      </c>
      <c r="P2138">
        <f t="shared" si="167"/>
        <v>11.92</v>
      </c>
      <c r="Q2138" s="12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>
        <f t="shared" si="165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25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6"/>
        <v>28</v>
      </c>
      <c r="P2139">
        <f t="shared" si="167"/>
        <v>26.6</v>
      </c>
      <c r="Q2139" s="12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>
        <f t="shared" si="165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25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6"/>
        <v>13</v>
      </c>
      <c r="P2140">
        <f t="shared" si="167"/>
        <v>10.67</v>
      </c>
      <c r="Q2140" s="12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>
        <f t="shared" si="165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25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6"/>
        <v>5</v>
      </c>
      <c r="P2141">
        <f t="shared" si="167"/>
        <v>29.04</v>
      </c>
      <c r="Q2141" s="12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>
        <f t="shared" si="165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25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6"/>
        <v>0</v>
      </c>
      <c r="P2142">
        <f t="shared" si="167"/>
        <v>50.91</v>
      </c>
      <c r="Q2142" s="12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>
        <f t="shared" si="165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25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6"/>
        <v>0</v>
      </c>
      <c r="P2143">
        <f t="shared" si="167"/>
        <v>0</v>
      </c>
      <c r="Q2143" s="12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>
        <f t="shared" si="165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25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6"/>
        <v>6</v>
      </c>
      <c r="P2144">
        <f t="shared" si="167"/>
        <v>50.08</v>
      </c>
      <c r="Q2144" s="12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>
        <f t="shared" si="165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25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6"/>
        <v>11</v>
      </c>
      <c r="P2145">
        <f t="shared" si="167"/>
        <v>45</v>
      </c>
      <c r="Q2145" s="12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>
        <f t="shared" si="165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25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6"/>
        <v>2</v>
      </c>
      <c r="P2146">
        <f t="shared" si="167"/>
        <v>25.29</v>
      </c>
      <c r="Q2146" s="12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>
        <f t="shared" si="165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25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6"/>
        <v>30</v>
      </c>
      <c r="P2147">
        <f t="shared" si="167"/>
        <v>51.29</v>
      </c>
      <c r="Q2147" s="12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>
        <f t="shared" si="165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25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6"/>
        <v>0</v>
      </c>
      <c r="P2148">
        <f t="shared" si="167"/>
        <v>1</v>
      </c>
      <c r="Q2148" s="12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>
        <f t="shared" si="165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25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6"/>
        <v>1</v>
      </c>
      <c r="P2149">
        <f t="shared" si="167"/>
        <v>49.38</v>
      </c>
      <c r="Q2149" s="12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>
        <f t="shared" si="165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25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6"/>
        <v>2</v>
      </c>
      <c r="P2150">
        <f t="shared" si="167"/>
        <v>1</v>
      </c>
      <c r="Q2150" s="12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>
        <f t="shared" si="165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25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6"/>
        <v>0</v>
      </c>
      <c r="P2151">
        <f t="shared" si="167"/>
        <v>0</v>
      </c>
      <c r="Q2151" s="12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>
        <f t="shared" si="165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25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6"/>
        <v>1</v>
      </c>
      <c r="P2152">
        <f t="shared" si="167"/>
        <v>101.25</v>
      </c>
      <c r="Q2152" s="12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>
        <f t="shared" si="165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25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6"/>
        <v>0</v>
      </c>
      <c r="P2153">
        <f t="shared" si="167"/>
        <v>19.670000000000002</v>
      </c>
      <c r="Q2153" s="12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>
        <f t="shared" si="165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25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6"/>
        <v>0</v>
      </c>
      <c r="P2154">
        <f t="shared" si="167"/>
        <v>12.5</v>
      </c>
      <c r="Q2154" s="12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>
        <f t="shared" si="165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25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6"/>
        <v>0</v>
      </c>
      <c r="P2155">
        <f t="shared" si="167"/>
        <v>8.5</v>
      </c>
      <c r="Q2155" s="12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>
        <f t="shared" si="165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25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6"/>
        <v>1</v>
      </c>
      <c r="P2156">
        <f t="shared" si="167"/>
        <v>1</v>
      </c>
      <c r="Q2156" s="12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>
        <f t="shared" si="165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25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6"/>
        <v>2</v>
      </c>
      <c r="P2157">
        <f t="shared" si="167"/>
        <v>23</v>
      </c>
      <c r="Q2157" s="12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>
        <f t="shared" si="165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25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6"/>
        <v>3</v>
      </c>
      <c r="P2158">
        <f t="shared" si="167"/>
        <v>17.989999999999998</v>
      </c>
      <c r="Q2158" s="12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>
        <f t="shared" si="165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25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6"/>
        <v>28</v>
      </c>
      <c r="P2159">
        <f t="shared" si="167"/>
        <v>370.95</v>
      </c>
      <c r="Q2159" s="12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>
        <f t="shared" si="165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25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6"/>
        <v>7</v>
      </c>
      <c r="P2160">
        <f t="shared" si="167"/>
        <v>63.57</v>
      </c>
      <c r="Q2160" s="12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>
        <f t="shared" si="165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25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6"/>
        <v>1</v>
      </c>
      <c r="P2161">
        <f t="shared" si="167"/>
        <v>13</v>
      </c>
      <c r="Q2161" s="12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>
        <f t="shared" si="165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25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6"/>
        <v>1</v>
      </c>
      <c r="P2162">
        <f t="shared" si="167"/>
        <v>5.31</v>
      </c>
      <c r="Q2162" s="12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>
        <f t="shared" si="165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25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6"/>
        <v>116</v>
      </c>
      <c r="P2163">
        <f t="shared" si="167"/>
        <v>35.619999999999997</v>
      </c>
      <c r="Q2163" s="12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>
        <f t="shared" si="165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25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6"/>
        <v>112</v>
      </c>
      <c r="P2164">
        <f t="shared" si="167"/>
        <v>87.1</v>
      </c>
      <c r="Q2164" s="12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>
        <f t="shared" si="165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25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6"/>
        <v>132</v>
      </c>
      <c r="P2165">
        <f t="shared" si="167"/>
        <v>75.11</v>
      </c>
      <c r="Q2165" s="12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>
        <f t="shared" si="165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25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6"/>
        <v>103</v>
      </c>
      <c r="P2166">
        <f t="shared" si="167"/>
        <v>68.010000000000005</v>
      </c>
      <c r="Q2166" s="12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>
        <f t="shared" si="165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25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6"/>
        <v>139</v>
      </c>
      <c r="P2167">
        <f t="shared" si="167"/>
        <v>29.62</v>
      </c>
      <c r="Q2167" s="12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>
        <f t="shared" si="165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25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6"/>
        <v>147</v>
      </c>
      <c r="P2168">
        <f t="shared" si="167"/>
        <v>91.63</v>
      </c>
      <c r="Q2168" s="12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>
        <f t="shared" si="165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25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6"/>
        <v>120</v>
      </c>
      <c r="P2169">
        <f t="shared" si="167"/>
        <v>22.5</v>
      </c>
      <c r="Q2169" s="12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>
        <f t="shared" si="165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25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6"/>
        <v>122</v>
      </c>
      <c r="P2170">
        <f t="shared" si="167"/>
        <v>64.37</v>
      </c>
      <c r="Q2170" s="12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>
        <f t="shared" si="165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25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6"/>
        <v>100</v>
      </c>
      <c r="P2171">
        <f t="shared" si="167"/>
        <v>21.86</v>
      </c>
      <c r="Q2171" s="12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>
        <f t="shared" si="165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25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6"/>
        <v>181</v>
      </c>
      <c r="P2172">
        <f t="shared" si="167"/>
        <v>33.32</v>
      </c>
      <c r="Q2172" s="12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>
        <f t="shared" si="165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25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6"/>
        <v>106</v>
      </c>
      <c r="P2173">
        <f t="shared" si="167"/>
        <v>90.28</v>
      </c>
      <c r="Q2173" s="12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>
        <f t="shared" si="165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25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6"/>
        <v>100</v>
      </c>
      <c r="P2174">
        <f t="shared" si="167"/>
        <v>76.92</v>
      </c>
      <c r="Q2174" s="12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>
        <f t="shared" si="165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25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6"/>
        <v>127</v>
      </c>
      <c r="P2175">
        <f t="shared" si="167"/>
        <v>59.23</v>
      </c>
      <c r="Q2175" s="12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>
        <f t="shared" si="165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25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6"/>
        <v>103</v>
      </c>
      <c r="P2176">
        <f t="shared" si="167"/>
        <v>65.38</v>
      </c>
      <c r="Q2176" s="12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>
        <f t="shared" si="165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25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6"/>
        <v>250</v>
      </c>
      <c r="P2177">
        <f t="shared" si="167"/>
        <v>67.31</v>
      </c>
      <c r="Q2177" s="12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>
        <f t="shared" si="165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25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6"/>
        <v>126</v>
      </c>
      <c r="P2178">
        <f t="shared" si="167"/>
        <v>88.75</v>
      </c>
      <c r="Q2178" s="12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>
        <f t="shared" ref="U2178:U2241" si="170">YEAR(S2178)</f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25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1">ROUND(E2179/D2179*100, 0)</f>
        <v>100</v>
      </c>
      <c r="P2179">
        <f t="shared" ref="P2179:P2242" si="172">IFERROR(ROUND(E2179/L2179,2),0)</f>
        <v>65.87</v>
      </c>
      <c r="Q2179" s="12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si="170"/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25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1"/>
        <v>139</v>
      </c>
      <c r="P2180">
        <f t="shared" si="172"/>
        <v>40.35</v>
      </c>
      <c r="Q2180" s="12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>
        <f t="shared" si="170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25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1"/>
        <v>161</v>
      </c>
      <c r="P2181">
        <f t="shared" si="172"/>
        <v>76.86</v>
      </c>
      <c r="Q2181" s="12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>
        <f t="shared" si="170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25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1"/>
        <v>107</v>
      </c>
      <c r="P2182">
        <f t="shared" si="172"/>
        <v>68.709999999999994</v>
      </c>
      <c r="Q2182" s="12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>
        <f t="shared" si="170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25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1"/>
        <v>153</v>
      </c>
      <c r="P2183">
        <f t="shared" si="172"/>
        <v>57.77</v>
      </c>
      <c r="Q2183" s="12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>
        <f t="shared" si="170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25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1"/>
        <v>524</v>
      </c>
      <c r="P2184">
        <f t="shared" si="172"/>
        <v>44.17</v>
      </c>
      <c r="Q2184" s="12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>
        <f t="shared" si="170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25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1"/>
        <v>489</v>
      </c>
      <c r="P2185">
        <f t="shared" si="172"/>
        <v>31.57</v>
      </c>
      <c r="Q2185" s="12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>
        <f t="shared" si="170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25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1"/>
        <v>285</v>
      </c>
      <c r="P2186">
        <f t="shared" si="172"/>
        <v>107.05</v>
      </c>
      <c r="Q2186" s="12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>
        <f t="shared" si="170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25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1"/>
        <v>1857</v>
      </c>
      <c r="P2187">
        <f t="shared" si="172"/>
        <v>149.03</v>
      </c>
      <c r="Q2187" s="12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>
        <f t="shared" si="170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25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1"/>
        <v>110</v>
      </c>
      <c r="P2188">
        <f t="shared" si="172"/>
        <v>55.96</v>
      </c>
      <c r="Q2188" s="12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>
        <f t="shared" si="170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25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1"/>
        <v>1015</v>
      </c>
      <c r="P2189">
        <f t="shared" si="172"/>
        <v>56.97</v>
      </c>
      <c r="Q2189" s="12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>
        <f t="shared" si="170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25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1"/>
        <v>412</v>
      </c>
      <c r="P2190">
        <f t="shared" si="172"/>
        <v>44.06</v>
      </c>
      <c r="Q2190" s="12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>
        <f t="shared" si="170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25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1"/>
        <v>503</v>
      </c>
      <c r="P2191">
        <f t="shared" si="172"/>
        <v>68.63</v>
      </c>
      <c r="Q2191" s="12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>
        <f t="shared" si="170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25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1"/>
        <v>185</v>
      </c>
      <c r="P2192">
        <f t="shared" si="172"/>
        <v>65.319999999999993</v>
      </c>
      <c r="Q2192" s="12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>
        <f t="shared" si="170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25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1"/>
        <v>120</v>
      </c>
      <c r="P2193">
        <f t="shared" si="172"/>
        <v>35.92</v>
      </c>
      <c r="Q2193" s="12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>
        <f t="shared" si="170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25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1"/>
        <v>1081</v>
      </c>
      <c r="P2194">
        <f t="shared" si="172"/>
        <v>40.07</v>
      </c>
      <c r="Q2194" s="12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>
        <f t="shared" si="170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25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1"/>
        <v>452</v>
      </c>
      <c r="P2195">
        <f t="shared" si="172"/>
        <v>75.650000000000006</v>
      </c>
      <c r="Q2195" s="12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>
        <f t="shared" si="170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25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1"/>
        <v>537</v>
      </c>
      <c r="P2196">
        <f t="shared" si="172"/>
        <v>61.2</v>
      </c>
      <c r="Q2196" s="12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>
        <f t="shared" si="170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25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1"/>
        <v>120</v>
      </c>
      <c r="P2197">
        <f t="shared" si="172"/>
        <v>48.13</v>
      </c>
      <c r="Q2197" s="12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>
        <f t="shared" si="170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25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1"/>
        <v>114</v>
      </c>
      <c r="P2198">
        <f t="shared" si="172"/>
        <v>68.11</v>
      </c>
      <c r="Q2198" s="12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>
        <f t="shared" si="170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25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1"/>
        <v>951</v>
      </c>
      <c r="P2199">
        <f t="shared" si="172"/>
        <v>65.89</v>
      </c>
      <c r="Q2199" s="12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>
        <f t="shared" si="170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25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1"/>
        <v>133</v>
      </c>
      <c r="P2200">
        <f t="shared" si="172"/>
        <v>81.650000000000006</v>
      </c>
      <c r="Q2200" s="12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>
        <f t="shared" si="170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25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1"/>
        <v>147</v>
      </c>
      <c r="P2201">
        <f t="shared" si="172"/>
        <v>52.7</v>
      </c>
      <c r="Q2201" s="12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>
        <f t="shared" si="170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25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1"/>
        <v>542</v>
      </c>
      <c r="P2202">
        <f t="shared" si="172"/>
        <v>41.23</v>
      </c>
      <c r="Q2202" s="12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>
        <f t="shared" si="170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25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1"/>
        <v>383</v>
      </c>
      <c r="P2203">
        <f t="shared" si="172"/>
        <v>15.04</v>
      </c>
      <c r="Q2203" s="12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>
        <f t="shared" si="170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25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1"/>
        <v>704</v>
      </c>
      <c r="P2204">
        <f t="shared" si="172"/>
        <v>39.07</v>
      </c>
      <c r="Q2204" s="12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>
        <f t="shared" si="170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25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1"/>
        <v>110</v>
      </c>
      <c r="P2205">
        <f t="shared" si="172"/>
        <v>43.82</v>
      </c>
      <c r="Q2205" s="12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>
        <f t="shared" si="170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25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1"/>
        <v>133</v>
      </c>
      <c r="P2206">
        <f t="shared" si="172"/>
        <v>27.3</v>
      </c>
      <c r="Q2206" s="12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>
        <f t="shared" si="170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25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1"/>
        <v>152</v>
      </c>
      <c r="P2207">
        <f t="shared" si="172"/>
        <v>42.22</v>
      </c>
      <c r="Q2207" s="12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>
        <f t="shared" si="170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25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1"/>
        <v>103</v>
      </c>
      <c r="P2208">
        <f t="shared" si="172"/>
        <v>33.24</v>
      </c>
      <c r="Q2208" s="12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>
        <f t="shared" si="170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25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1"/>
        <v>100</v>
      </c>
      <c r="P2209">
        <f t="shared" si="172"/>
        <v>285.70999999999998</v>
      </c>
      <c r="Q2209" s="12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>
        <f t="shared" si="170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25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1"/>
        <v>102</v>
      </c>
      <c r="P2210">
        <f t="shared" si="172"/>
        <v>42.33</v>
      </c>
      <c r="Q2210" s="12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>
        <f t="shared" si="170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25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1"/>
        <v>151</v>
      </c>
      <c r="P2211">
        <f t="shared" si="172"/>
        <v>50.27</v>
      </c>
      <c r="Q2211" s="12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>
        <f t="shared" si="170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25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1"/>
        <v>111</v>
      </c>
      <c r="P2212">
        <f t="shared" si="172"/>
        <v>61.9</v>
      </c>
      <c r="Q2212" s="12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>
        <f t="shared" si="170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25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1"/>
        <v>196</v>
      </c>
      <c r="P2213">
        <f t="shared" si="172"/>
        <v>40.75</v>
      </c>
      <c r="Q2213" s="12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>
        <f t="shared" si="170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25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1"/>
        <v>114</v>
      </c>
      <c r="P2214">
        <f t="shared" si="172"/>
        <v>55.8</v>
      </c>
      <c r="Q2214" s="12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>
        <f t="shared" si="170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25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1"/>
        <v>200</v>
      </c>
      <c r="P2215">
        <f t="shared" si="172"/>
        <v>10</v>
      </c>
      <c r="Q2215" s="12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>
        <f t="shared" si="170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25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1"/>
        <v>293</v>
      </c>
      <c r="P2216">
        <f t="shared" si="172"/>
        <v>73.13</v>
      </c>
      <c r="Q2216" s="12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>
        <f t="shared" si="170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25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1"/>
        <v>156</v>
      </c>
      <c r="P2217">
        <f t="shared" si="172"/>
        <v>26.06</v>
      </c>
      <c r="Q2217" s="12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>
        <f t="shared" si="170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25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1"/>
        <v>106</v>
      </c>
      <c r="P2218">
        <f t="shared" si="172"/>
        <v>22.64</v>
      </c>
      <c r="Q2218" s="12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>
        <f t="shared" si="170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25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1"/>
        <v>101</v>
      </c>
      <c r="P2219">
        <f t="shared" si="172"/>
        <v>47.22</v>
      </c>
      <c r="Q2219" s="12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>
        <f t="shared" si="170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25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1"/>
        <v>123</v>
      </c>
      <c r="P2220">
        <f t="shared" si="172"/>
        <v>32.32</v>
      </c>
      <c r="Q2220" s="12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>
        <f t="shared" si="170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25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1"/>
        <v>102</v>
      </c>
      <c r="P2221">
        <f t="shared" si="172"/>
        <v>53.42</v>
      </c>
      <c r="Q2221" s="12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>
        <f t="shared" si="170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25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1"/>
        <v>101</v>
      </c>
      <c r="P2222">
        <f t="shared" si="172"/>
        <v>51.3</v>
      </c>
      <c r="Q2222" s="12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>
        <f t="shared" si="170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25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1"/>
        <v>108</v>
      </c>
      <c r="P2223">
        <f t="shared" si="172"/>
        <v>37.200000000000003</v>
      </c>
      <c r="Q2223" s="12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>
        <f t="shared" si="170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25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1"/>
        <v>163</v>
      </c>
      <c r="P2224">
        <f t="shared" si="172"/>
        <v>27.1</v>
      </c>
      <c r="Q2224" s="12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>
        <f t="shared" si="170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25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1"/>
        <v>106</v>
      </c>
      <c r="P2225">
        <f t="shared" si="172"/>
        <v>206.31</v>
      </c>
      <c r="Q2225" s="12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>
        <f t="shared" si="170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25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1"/>
        <v>243</v>
      </c>
      <c r="P2226">
        <f t="shared" si="172"/>
        <v>82.15</v>
      </c>
      <c r="Q2226" s="12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>
        <f t="shared" si="170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25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1"/>
        <v>945</v>
      </c>
      <c r="P2227">
        <f t="shared" si="172"/>
        <v>164.8</v>
      </c>
      <c r="Q2227" s="12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>
        <f t="shared" si="170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25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1"/>
        <v>108</v>
      </c>
      <c r="P2228">
        <f t="shared" si="172"/>
        <v>60.82</v>
      </c>
      <c r="Q2228" s="12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>
        <f t="shared" si="170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25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1"/>
        <v>157</v>
      </c>
      <c r="P2229">
        <f t="shared" si="172"/>
        <v>67.97</v>
      </c>
      <c r="Q2229" s="12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>
        <f t="shared" si="170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25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1"/>
        <v>1174</v>
      </c>
      <c r="P2230">
        <f t="shared" si="172"/>
        <v>81.56</v>
      </c>
      <c r="Q2230" s="12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>
        <f t="shared" si="170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25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1"/>
        <v>171</v>
      </c>
      <c r="P2231">
        <f t="shared" si="172"/>
        <v>25.43</v>
      </c>
      <c r="Q2231" s="12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>
        <f t="shared" si="170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25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1"/>
        <v>126</v>
      </c>
      <c r="P2232">
        <f t="shared" si="172"/>
        <v>21.5</v>
      </c>
      <c r="Q2232" s="12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>
        <f t="shared" si="170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25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1"/>
        <v>1212</v>
      </c>
      <c r="P2233">
        <f t="shared" si="172"/>
        <v>27.23</v>
      </c>
      <c r="Q2233" s="12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>
        <f t="shared" si="170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25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1"/>
        <v>496</v>
      </c>
      <c r="P2234">
        <f t="shared" si="172"/>
        <v>25.09</v>
      </c>
      <c r="Q2234" s="12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>
        <f t="shared" si="170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25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1"/>
        <v>332</v>
      </c>
      <c r="P2235">
        <f t="shared" si="172"/>
        <v>21.23</v>
      </c>
      <c r="Q2235" s="12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>
        <f t="shared" si="170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25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1"/>
        <v>1165</v>
      </c>
      <c r="P2236">
        <f t="shared" si="172"/>
        <v>41.61</v>
      </c>
      <c r="Q2236" s="12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>
        <f t="shared" si="170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25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1"/>
        <v>153</v>
      </c>
      <c r="P2237">
        <f t="shared" si="172"/>
        <v>135.59</v>
      </c>
      <c r="Q2237" s="12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>
        <f t="shared" si="170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25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1"/>
        <v>537</v>
      </c>
      <c r="P2238">
        <f t="shared" si="172"/>
        <v>22.12</v>
      </c>
      <c r="Q2238" s="12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>
        <f t="shared" si="170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25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1"/>
        <v>353</v>
      </c>
      <c r="P2239">
        <f t="shared" si="172"/>
        <v>64.63</v>
      </c>
      <c r="Q2239" s="12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>
        <f t="shared" si="170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25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1"/>
        <v>137</v>
      </c>
      <c r="P2240">
        <f t="shared" si="172"/>
        <v>69.569999999999993</v>
      </c>
      <c r="Q2240" s="12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>
        <f t="shared" si="170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25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1"/>
        <v>128</v>
      </c>
      <c r="P2241">
        <f t="shared" si="172"/>
        <v>75.13</v>
      </c>
      <c r="Q2241" s="12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>
        <f t="shared" si="170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25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1"/>
        <v>271</v>
      </c>
      <c r="P2242">
        <f t="shared" si="172"/>
        <v>140.97999999999999</v>
      </c>
      <c r="Q2242" s="12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>
        <f t="shared" ref="U2242:U2305" si="175">YEAR(S2242)</f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25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6">ROUND(E2243/D2243*100, 0)</f>
        <v>806</v>
      </c>
      <c r="P2243">
        <f t="shared" ref="P2243:P2306" si="177">IFERROR(ROUND(E2243/L2243,2),0)</f>
        <v>49.47</v>
      </c>
      <c r="Q2243" s="12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si="175"/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25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6"/>
        <v>1360</v>
      </c>
      <c r="P2244">
        <f t="shared" si="177"/>
        <v>53.87</v>
      </c>
      <c r="Q2244" s="12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>
        <f t="shared" si="175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25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6"/>
        <v>930250</v>
      </c>
      <c r="P2245">
        <f t="shared" si="177"/>
        <v>4.57</v>
      </c>
      <c r="Q2245" s="12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>
        <f t="shared" si="175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25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6"/>
        <v>377</v>
      </c>
      <c r="P2246">
        <f t="shared" si="177"/>
        <v>65</v>
      </c>
      <c r="Q2246" s="12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>
        <f t="shared" si="175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25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6"/>
        <v>2647</v>
      </c>
      <c r="P2247">
        <f t="shared" si="177"/>
        <v>53.48</v>
      </c>
      <c r="Q2247" s="12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>
        <f t="shared" si="175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25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6"/>
        <v>100</v>
      </c>
      <c r="P2248">
        <f t="shared" si="177"/>
        <v>43.91</v>
      </c>
      <c r="Q2248" s="12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>
        <f t="shared" si="175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25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6"/>
        <v>104</v>
      </c>
      <c r="P2249">
        <f t="shared" si="177"/>
        <v>50.85</v>
      </c>
      <c r="Q2249" s="12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>
        <f t="shared" si="175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25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6"/>
        <v>107</v>
      </c>
      <c r="P2250">
        <f t="shared" si="177"/>
        <v>58.63</v>
      </c>
      <c r="Q2250" s="12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>
        <f t="shared" si="175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25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6"/>
        <v>169</v>
      </c>
      <c r="P2251">
        <f t="shared" si="177"/>
        <v>32.82</v>
      </c>
      <c r="Q2251" s="12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>
        <f t="shared" si="175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25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6"/>
        <v>975</v>
      </c>
      <c r="P2252">
        <f t="shared" si="177"/>
        <v>426.93</v>
      </c>
      <c r="Q2252" s="12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>
        <f t="shared" si="175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25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6"/>
        <v>134</v>
      </c>
      <c r="P2253">
        <f t="shared" si="177"/>
        <v>23.81</v>
      </c>
      <c r="Q2253" s="12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>
        <f t="shared" si="175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25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6"/>
        <v>272</v>
      </c>
      <c r="P2254">
        <f t="shared" si="177"/>
        <v>98.41</v>
      </c>
      <c r="Q2254" s="12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>
        <f t="shared" si="175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25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6"/>
        <v>113</v>
      </c>
      <c r="P2255">
        <f t="shared" si="177"/>
        <v>107.32</v>
      </c>
      <c r="Q2255" s="12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>
        <f t="shared" si="175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25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6"/>
        <v>460</v>
      </c>
      <c r="P2256">
        <f t="shared" si="177"/>
        <v>11.67</v>
      </c>
      <c r="Q2256" s="12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>
        <f t="shared" si="175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25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6"/>
        <v>287</v>
      </c>
      <c r="P2257">
        <f t="shared" si="177"/>
        <v>41.78</v>
      </c>
      <c r="Q2257" s="12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>
        <f t="shared" si="175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25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6"/>
        <v>223</v>
      </c>
      <c r="P2258">
        <f t="shared" si="177"/>
        <v>21.38</v>
      </c>
      <c r="Q2258" s="12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>
        <f t="shared" si="175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25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6"/>
        <v>636</v>
      </c>
      <c r="P2259">
        <f t="shared" si="177"/>
        <v>94.1</v>
      </c>
      <c r="Q2259" s="12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>
        <f t="shared" si="175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25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6"/>
        <v>147</v>
      </c>
      <c r="P2260">
        <f t="shared" si="177"/>
        <v>15.72</v>
      </c>
      <c r="Q2260" s="12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>
        <f t="shared" si="175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25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6"/>
        <v>1867</v>
      </c>
      <c r="P2261">
        <f t="shared" si="177"/>
        <v>90.64</v>
      </c>
      <c r="Q2261" s="12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>
        <f t="shared" si="175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25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6"/>
        <v>327</v>
      </c>
      <c r="P2262">
        <f t="shared" si="177"/>
        <v>97.3</v>
      </c>
      <c r="Q2262" s="12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>
        <f t="shared" si="175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25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6"/>
        <v>780</v>
      </c>
      <c r="P2263">
        <f t="shared" si="177"/>
        <v>37.119999999999997</v>
      </c>
      <c r="Q2263" s="12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>
        <f t="shared" si="175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25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6"/>
        <v>154</v>
      </c>
      <c r="P2264">
        <f t="shared" si="177"/>
        <v>28.1</v>
      </c>
      <c r="Q2264" s="12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>
        <f t="shared" si="175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25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6"/>
        <v>116</v>
      </c>
      <c r="P2265">
        <f t="shared" si="177"/>
        <v>144.43</v>
      </c>
      <c r="Q2265" s="12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>
        <f t="shared" si="175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25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6"/>
        <v>180</v>
      </c>
      <c r="P2266">
        <f t="shared" si="177"/>
        <v>24.27</v>
      </c>
      <c r="Q2266" s="12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>
        <f t="shared" si="175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25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6"/>
        <v>299</v>
      </c>
      <c r="P2267">
        <f t="shared" si="177"/>
        <v>35.119999999999997</v>
      </c>
      <c r="Q2267" s="12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>
        <f t="shared" si="175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25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6"/>
        <v>320</v>
      </c>
      <c r="P2268">
        <f t="shared" si="177"/>
        <v>24.76</v>
      </c>
      <c r="Q2268" s="12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>
        <f t="shared" si="175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25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6"/>
        <v>381</v>
      </c>
      <c r="P2269">
        <f t="shared" si="177"/>
        <v>188.38</v>
      </c>
      <c r="Q2269" s="12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>
        <f t="shared" si="175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25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6"/>
        <v>103</v>
      </c>
      <c r="P2270">
        <f t="shared" si="177"/>
        <v>148.08000000000001</v>
      </c>
      <c r="Q2270" s="12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>
        <f t="shared" si="175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25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6"/>
        <v>1802</v>
      </c>
      <c r="P2271">
        <f t="shared" si="177"/>
        <v>49.93</v>
      </c>
      <c r="Q2271" s="12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>
        <f t="shared" si="175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25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6"/>
        <v>720</v>
      </c>
      <c r="P2272">
        <f t="shared" si="177"/>
        <v>107.82</v>
      </c>
      <c r="Q2272" s="12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>
        <f t="shared" si="175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25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6"/>
        <v>283</v>
      </c>
      <c r="P2273">
        <f t="shared" si="177"/>
        <v>42.63</v>
      </c>
      <c r="Q2273" s="12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>
        <f t="shared" si="175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25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6"/>
        <v>1357</v>
      </c>
      <c r="P2274">
        <f t="shared" si="177"/>
        <v>14.37</v>
      </c>
      <c r="Q2274" s="12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>
        <f t="shared" si="175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25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6"/>
        <v>220</v>
      </c>
      <c r="P2275">
        <f t="shared" si="177"/>
        <v>37.479999999999997</v>
      </c>
      <c r="Q2275" s="12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>
        <f t="shared" si="175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25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6"/>
        <v>120</v>
      </c>
      <c r="P2276">
        <f t="shared" si="177"/>
        <v>30.2</v>
      </c>
      <c r="Q2276" s="12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>
        <f t="shared" si="175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25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6"/>
        <v>408</v>
      </c>
      <c r="P2277">
        <f t="shared" si="177"/>
        <v>33.549999999999997</v>
      </c>
      <c r="Q2277" s="12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>
        <f t="shared" si="175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25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6"/>
        <v>106</v>
      </c>
      <c r="P2278">
        <f t="shared" si="177"/>
        <v>64.75</v>
      </c>
      <c r="Q2278" s="12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>
        <f t="shared" si="175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25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6"/>
        <v>141</v>
      </c>
      <c r="P2279">
        <f t="shared" si="177"/>
        <v>57.93</v>
      </c>
      <c r="Q2279" s="12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>
        <f t="shared" si="175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25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6"/>
        <v>271</v>
      </c>
      <c r="P2280">
        <f t="shared" si="177"/>
        <v>53.08</v>
      </c>
      <c r="Q2280" s="12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>
        <f t="shared" si="175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25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6"/>
        <v>154</v>
      </c>
      <c r="P2281">
        <f t="shared" si="177"/>
        <v>48.06</v>
      </c>
      <c r="Q2281" s="12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>
        <f t="shared" si="175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25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6"/>
        <v>404</v>
      </c>
      <c r="P2282">
        <f t="shared" si="177"/>
        <v>82.4</v>
      </c>
      <c r="Q2282" s="12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>
        <f t="shared" si="175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25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6"/>
        <v>185</v>
      </c>
      <c r="P2283">
        <f t="shared" si="177"/>
        <v>50.45</v>
      </c>
      <c r="Q2283" s="12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>
        <f t="shared" si="175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25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6"/>
        <v>185</v>
      </c>
      <c r="P2284">
        <f t="shared" si="177"/>
        <v>115.83</v>
      </c>
      <c r="Q2284" s="12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>
        <f t="shared" si="175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25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6"/>
        <v>101</v>
      </c>
      <c r="P2285">
        <f t="shared" si="177"/>
        <v>63.03</v>
      </c>
      <c r="Q2285" s="12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>
        <f t="shared" si="175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25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6"/>
        <v>106</v>
      </c>
      <c r="P2286">
        <f t="shared" si="177"/>
        <v>108.02</v>
      </c>
      <c r="Q2286" s="12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>
        <f t="shared" si="175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25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6"/>
        <v>121</v>
      </c>
      <c r="P2287">
        <f t="shared" si="177"/>
        <v>46.09</v>
      </c>
      <c r="Q2287" s="12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>
        <f t="shared" si="175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25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6"/>
        <v>100</v>
      </c>
      <c r="P2288">
        <f t="shared" si="177"/>
        <v>107.21</v>
      </c>
      <c r="Q2288" s="12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>
        <f t="shared" si="175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25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6"/>
        <v>120</v>
      </c>
      <c r="P2289">
        <f t="shared" si="177"/>
        <v>50.93</v>
      </c>
      <c r="Q2289" s="12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>
        <f t="shared" si="175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25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6"/>
        <v>100</v>
      </c>
      <c r="P2290">
        <f t="shared" si="177"/>
        <v>40.04</v>
      </c>
      <c r="Q2290" s="12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>
        <f t="shared" si="175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25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6"/>
        <v>107</v>
      </c>
      <c r="P2291">
        <f t="shared" si="177"/>
        <v>64.44</v>
      </c>
      <c r="Q2291" s="12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>
        <f t="shared" si="175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25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6"/>
        <v>104</v>
      </c>
      <c r="P2292">
        <f t="shared" si="177"/>
        <v>53.83</v>
      </c>
      <c r="Q2292" s="12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>
        <f t="shared" si="175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25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6"/>
        <v>173</v>
      </c>
      <c r="P2293">
        <f t="shared" si="177"/>
        <v>100.47</v>
      </c>
      <c r="Q2293" s="12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>
        <f t="shared" si="175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25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6"/>
        <v>107</v>
      </c>
      <c r="P2294">
        <f t="shared" si="177"/>
        <v>46.63</v>
      </c>
      <c r="Q2294" s="12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>
        <f t="shared" si="175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25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6"/>
        <v>108</v>
      </c>
      <c r="P2295">
        <f t="shared" si="177"/>
        <v>34.07</v>
      </c>
      <c r="Q2295" s="12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>
        <f t="shared" si="175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25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6"/>
        <v>146</v>
      </c>
      <c r="P2296">
        <f t="shared" si="177"/>
        <v>65.209999999999994</v>
      </c>
      <c r="Q2296" s="12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>
        <f t="shared" si="175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25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6"/>
        <v>125</v>
      </c>
      <c r="P2297">
        <f t="shared" si="177"/>
        <v>44.21</v>
      </c>
      <c r="Q2297" s="12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>
        <f t="shared" si="175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25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6"/>
        <v>149</v>
      </c>
      <c r="P2298">
        <f t="shared" si="177"/>
        <v>71.97</v>
      </c>
      <c r="Q2298" s="12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>
        <f t="shared" si="175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25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6"/>
        <v>101</v>
      </c>
      <c r="P2299">
        <f t="shared" si="177"/>
        <v>52.95</v>
      </c>
      <c r="Q2299" s="12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>
        <f t="shared" si="175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25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6"/>
        <v>105</v>
      </c>
      <c r="P2300">
        <f t="shared" si="177"/>
        <v>109.45</v>
      </c>
      <c r="Q2300" s="12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>
        <f t="shared" si="175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25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6"/>
        <v>350</v>
      </c>
      <c r="P2301">
        <f t="shared" si="177"/>
        <v>75.040000000000006</v>
      </c>
      <c r="Q2301" s="12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>
        <f t="shared" si="175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25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6"/>
        <v>101</v>
      </c>
      <c r="P2302">
        <f t="shared" si="177"/>
        <v>115.71</v>
      </c>
      <c r="Q2302" s="12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>
        <f t="shared" si="175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25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6"/>
        <v>134</v>
      </c>
      <c r="P2303">
        <f t="shared" si="177"/>
        <v>31.66</v>
      </c>
      <c r="Q2303" s="12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>
        <f t="shared" si="175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25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6"/>
        <v>171</v>
      </c>
      <c r="P2304">
        <f t="shared" si="177"/>
        <v>46.18</v>
      </c>
      <c r="Q2304" s="12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>
        <f t="shared" si="175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25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6"/>
        <v>109</v>
      </c>
      <c r="P2305">
        <f t="shared" si="177"/>
        <v>68.48</v>
      </c>
      <c r="Q2305" s="12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>
        <f t="shared" si="175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25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6"/>
        <v>101</v>
      </c>
      <c r="P2306">
        <f t="shared" si="177"/>
        <v>53.47</v>
      </c>
      <c r="Q2306" s="12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>
        <f t="shared" ref="U2306:U2369" si="180">YEAR(S2306)</f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25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1">ROUND(E2307/D2307*100, 0)</f>
        <v>101</v>
      </c>
      <c r="P2307">
        <f t="shared" ref="P2307:P2370" si="182">IFERROR(ROUND(E2307/L2307,2),0)</f>
        <v>109.11</v>
      </c>
      <c r="Q2307" s="12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si="180"/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25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1"/>
        <v>107</v>
      </c>
      <c r="P2308">
        <f t="shared" si="182"/>
        <v>51.19</v>
      </c>
      <c r="Q2308" s="12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>
        <f t="shared" si="180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25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1"/>
        <v>107</v>
      </c>
      <c r="P2309">
        <f t="shared" si="182"/>
        <v>27.94</v>
      </c>
      <c r="Q2309" s="12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>
        <f t="shared" si="180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25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1"/>
        <v>101</v>
      </c>
      <c r="P2310">
        <f t="shared" si="182"/>
        <v>82.5</v>
      </c>
      <c r="Q2310" s="12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>
        <f t="shared" si="180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25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1"/>
        <v>107</v>
      </c>
      <c r="P2311">
        <f t="shared" si="182"/>
        <v>59.82</v>
      </c>
      <c r="Q2311" s="12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>
        <f t="shared" si="180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25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1"/>
        <v>429</v>
      </c>
      <c r="P2312">
        <f t="shared" si="182"/>
        <v>64.819999999999993</v>
      </c>
      <c r="Q2312" s="12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>
        <f t="shared" si="180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25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1"/>
        <v>104</v>
      </c>
      <c r="P2313">
        <f t="shared" si="182"/>
        <v>90.1</v>
      </c>
      <c r="Q2313" s="12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>
        <f t="shared" si="180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25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1"/>
        <v>108</v>
      </c>
      <c r="P2314">
        <f t="shared" si="182"/>
        <v>40.96</v>
      </c>
      <c r="Q2314" s="12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>
        <f t="shared" si="180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25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1"/>
        <v>176</v>
      </c>
      <c r="P2315">
        <f t="shared" si="182"/>
        <v>56</v>
      </c>
      <c r="Q2315" s="12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>
        <f t="shared" si="180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25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1"/>
        <v>157</v>
      </c>
      <c r="P2316">
        <f t="shared" si="182"/>
        <v>37.67</v>
      </c>
      <c r="Q2316" s="12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>
        <f t="shared" si="180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25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1"/>
        <v>103</v>
      </c>
      <c r="P2317">
        <f t="shared" si="182"/>
        <v>40.08</v>
      </c>
      <c r="Q2317" s="12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>
        <f t="shared" si="180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25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1"/>
        <v>104</v>
      </c>
      <c r="P2318">
        <f t="shared" si="182"/>
        <v>78.03</v>
      </c>
      <c r="Q2318" s="12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>
        <f t="shared" si="180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25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1"/>
        <v>104</v>
      </c>
      <c r="P2319">
        <f t="shared" si="182"/>
        <v>18.91</v>
      </c>
      <c r="Q2319" s="12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>
        <f t="shared" si="180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25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1"/>
        <v>121</v>
      </c>
      <c r="P2320">
        <f t="shared" si="182"/>
        <v>37.130000000000003</v>
      </c>
      <c r="Q2320" s="12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>
        <f t="shared" si="180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25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1"/>
        <v>108</v>
      </c>
      <c r="P2321">
        <f t="shared" si="182"/>
        <v>41.96</v>
      </c>
      <c r="Q2321" s="12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>
        <f t="shared" si="180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25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1"/>
        <v>109</v>
      </c>
      <c r="P2322">
        <f t="shared" si="182"/>
        <v>61.04</v>
      </c>
      <c r="Q2322" s="12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>
        <f t="shared" si="180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25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1"/>
        <v>39</v>
      </c>
      <c r="P2323">
        <f t="shared" si="182"/>
        <v>64.53</v>
      </c>
      <c r="Q2323" s="12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>
        <f t="shared" si="180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25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1"/>
        <v>3</v>
      </c>
      <c r="P2324">
        <f t="shared" si="182"/>
        <v>21.25</v>
      </c>
      <c r="Q2324" s="12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>
        <f t="shared" si="180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25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1"/>
        <v>48</v>
      </c>
      <c r="P2325">
        <f t="shared" si="182"/>
        <v>30</v>
      </c>
      <c r="Q2325" s="12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>
        <f t="shared" si="180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25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1"/>
        <v>21</v>
      </c>
      <c r="P2326">
        <f t="shared" si="182"/>
        <v>25.49</v>
      </c>
      <c r="Q2326" s="12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>
        <f t="shared" si="180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25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1"/>
        <v>8</v>
      </c>
      <c r="P2327">
        <f t="shared" si="182"/>
        <v>11.43</v>
      </c>
      <c r="Q2327" s="12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>
        <f t="shared" si="180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25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1"/>
        <v>1</v>
      </c>
      <c r="P2328">
        <f t="shared" si="182"/>
        <v>108</v>
      </c>
      <c r="Q2328" s="12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>
        <f t="shared" si="180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25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1"/>
        <v>526</v>
      </c>
      <c r="P2329">
        <f t="shared" si="182"/>
        <v>54.88</v>
      </c>
      <c r="Q2329" s="12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>
        <f t="shared" si="180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25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1"/>
        <v>254</v>
      </c>
      <c r="P2330">
        <f t="shared" si="182"/>
        <v>47.38</v>
      </c>
      <c r="Q2330" s="12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>
        <f t="shared" si="180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25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1"/>
        <v>106</v>
      </c>
      <c r="P2331">
        <f t="shared" si="182"/>
        <v>211.84</v>
      </c>
      <c r="Q2331" s="12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>
        <f t="shared" si="180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25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1"/>
        <v>102</v>
      </c>
      <c r="P2332">
        <f t="shared" si="182"/>
        <v>219.93</v>
      </c>
      <c r="Q2332" s="12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>
        <f t="shared" si="180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25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1"/>
        <v>144</v>
      </c>
      <c r="P2333">
        <f t="shared" si="182"/>
        <v>40.799999999999997</v>
      </c>
      <c r="Q2333" s="12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>
        <f t="shared" si="180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25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1"/>
        <v>106</v>
      </c>
      <c r="P2334">
        <f t="shared" si="182"/>
        <v>75.5</v>
      </c>
      <c r="Q2334" s="12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>
        <f t="shared" si="180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25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1"/>
        <v>212</v>
      </c>
      <c r="P2335">
        <f t="shared" si="182"/>
        <v>13.54</v>
      </c>
      <c r="Q2335" s="12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>
        <f t="shared" si="180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25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1"/>
        <v>102</v>
      </c>
      <c r="P2336">
        <f t="shared" si="182"/>
        <v>60.87</v>
      </c>
      <c r="Q2336" s="12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>
        <f t="shared" si="180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25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1"/>
        <v>102</v>
      </c>
      <c r="P2337">
        <f t="shared" si="182"/>
        <v>115.69</v>
      </c>
      <c r="Q2337" s="12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>
        <f t="shared" si="180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25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1"/>
        <v>521</v>
      </c>
      <c r="P2338">
        <f t="shared" si="182"/>
        <v>48.1</v>
      </c>
      <c r="Q2338" s="12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>
        <f t="shared" si="180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25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1"/>
        <v>111</v>
      </c>
      <c r="P2339">
        <f t="shared" si="182"/>
        <v>74.180000000000007</v>
      </c>
      <c r="Q2339" s="12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>
        <f t="shared" si="180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25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1"/>
        <v>101</v>
      </c>
      <c r="P2340">
        <f t="shared" si="182"/>
        <v>123.35</v>
      </c>
      <c r="Q2340" s="12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>
        <f t="shared" si="180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25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1"/>
        <v>294</v>
      </c>
      <c r="P2341">
        <f t="shared" si="182"/>
        <v>66.62</v>
      </c>
      <c r="Q2341" s="12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>
        <f t="shared" si="180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25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1"/>
        <v>106</v>
      </c>
      <c r="P2342">
        <f t="shared" si="182"/>
        <v>104.99</v>
      </c>
      <c r="Q2342" s="12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>
        <f t="shared" si="180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25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1"/>
        <v>0</v>
      </c>
      <c r="P2343">
        <f t="shared" si="182"/>
        <v>0</v>
      </c>
      <c r="Q2343" s="12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>
        <f t="shared" si="180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25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1"/>
        <v>0</v>
      </c>
      <c r="P2344">
        <f t="shared" si="182"/>
        <v>0</v>
      </c>
      <c r="Q2344" s="12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>
        <f t="shared" si="180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25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1"/>
        <v>3</v>
      </c>
      <c r="P2345">
        <f t="shared" si="182"/>
        <v>300</v>
      </c>
      <c r="Q2345" s="12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>
        <f t="shared" si="180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25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1"/>
        <v>0</v>
      </c>
      <c r="P2346">
        <f t="shared" si="182"/>
        <v>1</v>
      </c>
      <c r="Q2346" s="12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>
        <f t="shared" si="180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25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1"/>
        <v>0</v>
      </c>
      <c r="P2347">
        <f t="shared" si="182"/>
        <v>0</v>
      </c>
      <c r="Q2347" s="12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>
        <f t="shared" si="180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25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1"/>
        <v>0</v>
      </c>
      <c r="P2348">
        <f t="shared" si="182"/>
        <v>13</v>
      </c>
      <c r="Q2348" s="12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>
        <f t="shared" si="180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25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1"/>
        <v>2</v>
      </c>
      <c r="P2349">
        <f t="shared" si="182"/>
        <v>15</v>
      </c>
      <c r="Q2349" s="12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>
        <f t="shared" si="180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25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1"/>
        <v>0</v>
      </c>
      <c r="P2350">
        <f t="shared" si="182"/>
        <v>54</v>
      </c>
      <c r="Q2350" s="12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>
        <f t="shared" si="180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25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1"/>
        <v>0</v>
      </c>
      <c r="P2351">
        <f t="shared" si="182"/>
        <v>0</v>
      </c>
      <c r="Q2351" s="12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>
        <f t="shared" si="180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25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1"/>
        <v>0</v>
      </c>
      <c r="P2352">
        <f t="shared" si="182"/>
        <v>0</v>
      </c>
      <c r="Q2352" s="12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>
        <f t="shared" si="180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25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1"/>
        <v>1</v>
      </c>
      <c r="P2353">
        <f t="shared" si="182"/>
        <v>15.43</v>
      </c>
      <c r="Q2353" s="12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>
        <f t="shared" si="180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25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1"/>
        <v>0</v>
      </c>
      <c r="P2354">
        <f t="shared" si="182"/>
        <v>0</v>
      </c>
      <c r="Q2354" s="12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>
        <f t="shared" si="180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25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1"/>
        <v>0</v>
      </c>
      <c r="P2355">
        <f t="shared" si="182"/>
        <v>0</v>
      </c>
      <c r="Q2355" s="12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>
        <f t="shared" si="180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25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1"/>
        <v>0</v>
      </c>
      <c r="P2356">
        <f t="shared" si="182"/>
        <v>25</v>
      </c>
      <c r="Q2356" s="12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>
        <f t="shared" si="180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25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1"/>
        <v>1</v>
      </c>
      <c r="P2357">
        <f t="shared" si="182"/>
        <v>27.5</v>
      </c>
      <c r="Q2357" s="12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>
        <f t="shared" si="180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25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1"/>
        <v>0</v>
      </c>
      <c r="P2358">
        <f t="shared" si="182"/>
        <v>0</v>
      </c>
      <c r="Q2358" s="12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>
        <f t="shared" si="180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25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1"/>
        <v>0</v>
      </c>
      <c r="P2359">
        <f t="shared" si="182"/>
        <v>0</v>
      </c>
      <c r="Q2359" s="12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>
        <f t="shared" si="180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25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1"/>
        <v>0</v>
      </c>
      <c r="P2360">
        <f t="shared" si="182"/>
        <v>0</v>
      </c>
      <c r="Q2360" s="12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>
        <f t="shared" si="180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25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1"/>
        <v>15</v>
      </c>
      <c r="P2361">
        <f t="shared" si="182"/>
        <v>367</v>
      </c>
      <c r="Q2361" s="12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>
        <f t="shared" si="180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25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1"/>
        <v>0</v>
      </c>
      <c r="P2362">
        <f t="shared" si="182"/>
        <v>2</v>
      </c>
      <c r="Q2362" s="12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>
        <f t="shared" si="180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25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1"/>
        <v>0</v>
      </c>
      <c r="P2363">
        <f t="shared" si="182"/>
        <v>0</v>
      </c>
      <c r="Q2363" s="12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>
        <f t="shared" si="180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25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1"/>
        <v>29</v>
      </c>
      <c r="P2364">
        <f t="shared" si="182"/>
        <v>60</v>
      </c>
      <c r="Q2364" s="12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>
        <f t="shared" si="180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25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1"/>
        <v>0</v>
      </c>
      <c r="P2365">
        <f t="shared" si="182"/>
        <v>0</v>
      </c>
      <c r="Q2365" s="12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>
        <f t="shared" si="180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25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1"/>
        <v>0</v>
      </c>
      <c r="P2366">
        <f t="shared" si="182"/>
        <v>0</v>
      </c>
      <c r="Q2366" s="12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>
        <f t="shared" si="180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25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1"/>
        <v>0</v>
      </c>
      <c r="P2367">
        <f t="shared" si="182"/>
        <v>0</v>
      </c>
      <c r="Q2367" s="12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>
        <f t="shared" si="180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25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1"/>
        <v>11</v>
      </c>
      <c r="P2368">
        <f t="shared" si="182"/>
        <v>97.41</v>
      </c>
      <c r="Q2368" s="12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>
        <f t="shared" si="180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25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1"/>
        <v>1</v>
      </c>
      <c r="P2369">
        <f t="shared" si="182"/>
        <v>47.86</v>
      </c>
      <c r="Q2369" s="12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>
        <f t="shared" si="180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25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1"/>
        <v>0</v>
      </c>
      <c r="P2370">
        <f t="shared" si="182"/>
        <v>50</v>
      </c>
      <c r="Q2370" s="12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>
        <f t="shared" ref="U2370:U2433" si="185">YEAR(S2370)</f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25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6">ROUND(E2371/D2371*100, 0)</f>
        <v>0</v>
      </c>
      <c r="P2371">
        <f t="shared" ref="P2371:P2434" si="187">IFERROR(ROUND(E2371/L2371,2),0)</f>
        <v>0</v>
      </c>
      <c r="Q2371" s="12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si="185"/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25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6"/>
        <v>0</v>
      </c>
      <c r="P2372">
        <f t="shared" si="187"/>
        <v>20.5</v>
      </c>
      <c r="Q2372" s="12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>
        <f t="shared" si="185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25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6"/>
        <v>0</v>
      </c>
      <c r="P2373">
        <f t="shared" si="187"/>
        <v>0</v>
      </c>
      <c r="Q2373" s="12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>
        <f t="shared" si="185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25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6"/>
        <v>3</v>
      </c>
      <c r="P2374">
        <f t="shared" si="187"/>
        <v>30</v>
      </c>
      <c r="Q2374" s="12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>
        <f t="shared" si="185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25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6"/>
        <v>0</v>
      </c>
      <c r="P2375">
        <f t="shared" si="187"/>
        <v>50</v>
      </c>
      <c r="Q2375" s="12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>
        <f t="shared" si="185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25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6"/>
        <v>0</v>
      </c>
      <c r="P2376">
        <f t="shared" si="187"/>
        <v>10</v>
      </c>
      <c r="Q2376" s="12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>
        <f t="shared" si="185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25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6"/>
        <v>0</v>
      </c>
      <c r="P2377">
        <f t="shared" si="187"/>
        <v>0</v>
      </c>
      <c r="Q2377" s="12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>
        <f t="shared" si="185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25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6"/>
        <v>11</v>
      </c>
      <c r="P2378">
        <f t="shared" si="187"/>
        <v>81.58</v>
      </c>
      <c r="Q2378" s="12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>
        <f t="shared" si="185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25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6"/>
        <v>0</v>
      </c>
      <c r="P2379">
        <f t="shared" si="187"/>
        <v>0</v>
      </c>
      <c r="Q2379" s="12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>
        <f t="shared" si="185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25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6"/>
        <v>0</v>
      </c>
      <c r="P2380">
        <f t="shared" si="187"/>
        <v>0</v>
      </c>
      <c r="Q2380" s="12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>
        <f t="shared" si="185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25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6"/>
        <v>0</v>
      </c>
      <c r="P2381">
        <f t="shared" si="187"/>
        <v>0</v>
      </c>
      <c r="Q2381" s="12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>
        <f t="shared" si="185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25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6"/>
        <v>0</v>
      </c>
      <c r="P2382">
        <f t="shared" si="187"/>
        <v>18.329999999999998</v>
      </c>
      <c r="Q2382" s="12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>
        <f t="shared" si="185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25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6"/>
        <v>2</v>
      </c>
      <c r="P2383">
        <f t="shared" si="187"/>
        <v>224.43</v>
      </c>
      <c r="Q2383" s="12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>
        <f t="shared" si="185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25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6"/>
        <v>3</v>
      </c>
      <c r="P2384">
        <f t="shared" si="187"/>
        <v>37.5</v>
      </c>
      <c r="Q2384" s="12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>
        <f t="shared" si="185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25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6"/>
        <v>4</v>
      </c>
      <c r="P2385">
        <f t="shared" si="187"/>
        <v>145</v>
      </c>
      <c r="Q2385" s="12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>
        <f t="shared" si="185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25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6"/>
        <v>1</v>
      </c>
      <c r="P2386">
        <f t="shared" si="187"/>
        <v>1</v>
      </c>
      <c r="Q2386" s="12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>
        <f t="shared" si="185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25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6"/>
        <v>1</v>
      </c>
      <c r="P2387">
        <f t="shared" si="187"/>
        <v>112.57</v>
      </c>
      <c r="Q2387" s="12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>
        <f t="shared" si="185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25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6"/>
        <v>0</v>
      </c>
      <c r="P2388">
        <f t="shared" si="187"/>
        <v>0</v>
      </c>
      <c r="Q2388" s="12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>
        <f t="shared" si="185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25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6"/>
        <v>1</v>
      </c>
      <c r="P2389">
        <f t="shared" si="187"/>
        <v>342</v>
      </c>
      <c r="Q2389" s="12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>
        <f t="shared" si="185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25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6"/>
        <v>1</v>
      </c>
      <c r="P2390">
        <f t="shared" si="187"/>
        <v>57.88</v>
      </c>
      <c r="Q2390" s="12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>
        <f t="shared" si="185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25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6"/>
        <v>0</v>
      </c>
      <c r="P2391">
        <f t="shared" si="187"/>
        <v>30</v>
      </c>
      <c r="Q2391" s="12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>
        <f t="shared" si="185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25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6"/>
        <v>0</v>
      </c>
      <c r="P2392">
        <f t="shared" si="187"/>
        <v>0</v>
      </c>
      <c r="Q2392" s="12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>
        <f t="shared" si="185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25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6"/>
        <v>0</v>
      </c>
      <c r="P2393">
        <f t="shared" si="187"/>
        <v>25</v>
      </c>
      <c r="Q2393" s="12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>
        <f t="shared" si="185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25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6"/>
        <v>0</v>
      </c>
      <c r="P2394">
        <f t="shared" si="187"/>
        <v>0</v>
      </c>
      <c r="Q2394" s="12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>
        <f t="shared" si="185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25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6"/>
        <v>0</v>
      </c>
      <c r="P2395">
        <f t="shared" si="187"/>
        <v>50</v>
      </c>
      <c r="Q2395" s="12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>
        <f t="shared" si="185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25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6"/>
        <v>0</v>
      </c>
      <c r="P2396">
        <f t="shared" si="187"/>
        <v>1.5</v>
      </c>
      <c r="Q2396" s="12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>
        <f t="shared" si="185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25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6"/>
        <v>0</v>
      </c>
      <c r="P2397">
        <f t="shared" si="187"/>
        <v>0</v>
      </c>
      <c r="Q2397" s="12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>
        <f t="shared" si="185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25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6"/>
        <v>0</v>
      </c>
      <c r="P2398">
        <f t="shared" si="187"/>
        <v>10</v>
      </c>
      <c r="Q2398" s="12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>
        <f t="shared" si="185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25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6"/>
        <v>0</v>
      </c>
      <c r="P2399">
        <f t="shared" si="187"/>
        <v>0</v>
      </c>
      <c r="Q2399" s="12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>
        <f t="shared" si="185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25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6"/>
        <v>0</v>
      </c>
      <c r="P2400">
        <f t="shared" si="187"/>
        <v>0</v>
      </c>
      <c r="Q2400" s="12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>
        <f t="shared" si="185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25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6"/>
        <v>0</v>
      </c>
      <c r="P2401">
        <f t="shared" si="187"/>
        <v>0</v>
      </c>
      <c r="Q2401" s="12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>
        <f t="shared" si="185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25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6"/>
        <v>0</v>
      </c>
      <c r="P2402">
        <f t="shared" si="187"/>
        <v>0</v>
      </c>
      <c r="Q2402" s="12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>
        <f t="shared" si="185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25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6"/>
        <v>1</v>
      </c>
      <c r="P2403">
        <f t="shared" si="187"/>
        <v>22.33</v>
      </c>
      <c r="Q2403" s="12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>
        <f t="shared" si="185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25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6"/>
        <v>0</v>
      </c>
      <c r="P2404">
        <f t="shared" si="187"/>
        <v>52</v>
      </c>
      <c r="Q2404" s="12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>
        <f t="shared" si="185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25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6"/>
        <v>17</v>
      </c>
      <c r="P2405">
        <f t="shared" si="187"/>
        <v>16.829999999999998</v>
      </c>
      <c r="Q2405" s="12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>
        <f t="shared" si="185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25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6"/>
        <v>0</v>
      </c>
      <c r="P2406">
        <f t="shared" si="187"/>
        <v>0</v>
      </c>
      <c r="Q2406" s="12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>
        <f t="shared" si="185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25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6"/>
        <v>23</v>
      </c>
      <c r="P2407">
        <f t="shared" si="187"/>
        <v>56.3</v>
      </c>
      <c r="Q2407" s="12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>
        <f t="shared" si="185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25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6"/>
        <v>41</v>
      </c>
      <c r="P2408">
        <f t="shared" si="187"/>
        <v>84.06</v>
      </c>
      <c r="Q2408" s="12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>
        <f t="shared" si="185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25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6"/>
        <v>25</v>
      </c>
      <c r="P2409">
        <f t="shared" si="187"/>
        <v>168.39</v>
      </c>
      <c r="Q2409" s="12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>
        <f t="shared" si="185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25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6"/>
        <v>0</v>
      </c>
      <c r="P2410">
        <f t="shared" si="187"/>
        <v>15</v>
      </c>
      <c r="Q2410" s="12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>
        <f t="shared" si="185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25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6"/>
        <v>2</v>
      </c>
      <c r="P2411">
        <f t="shared" si="187"/>
        <v>76.67</v>
      </c>
      <c r="Q2411" s="12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>
        <f t="shared" si="185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25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6"/>
        <v>0</v>
      </c>
      <c r="P2412">
        <f t="shared" si="187"/>
        <v>0</v>
      </c>
      <c r="Q2412" s="12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>
        <f t="shared" si="185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25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6"/>
        <v>1</v>
      </c>
      <c r="P2413">
        <f t="shared" si="187"/>
        <v>50.33</v>
      </c>
      <c r="Q2413" s="12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>
        <f t="shared" si="185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25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6"/>
        <v>0</v>
      </c>
      <c r="P2414">
        <f t="shared" si="187"/>
        <v>0</v>
      </c>
      <c r="Q2414" s="12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>
        <f t="shared" si="185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25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6"/>
        <v>1</v>
      </c>
      <c r="P2415">
        <f t="shared" si="187"/>
        <v>8.33</v>
      </c>
      <c r="Q2415" s="12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>
        <f t="shared" si="185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25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6"/>
        <v>3</v>
      </c>
      <c r="P2416">
        <f t="shared" si="187"/>
        <v>35.380000000000003</v>
      </c>
      <c r="Q2416" s="12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>
        <f t="shared" si="185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25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6"/>
        <v>1</v>
      </c>
      <c r="P2417">
        <f t="shared" si="187"/>
        <v>55.83</v>
      </c>
      <c r="Q2417" s="12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>
        <f t="shared" si="185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25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6"/>
        <v>0</v>
      </c>
      <c r="P2418">
        <f t="shared" si="187"/>
        <v>5</v>
      </c>
      <c r="Q2418" s="12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>
        <f t="shared" si="185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25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6"/>
        <v>0</v>
      </c>
      <c r="P2419">
        <f t="shared" si="187"/>
        <v>0</v>
      </c>
      <c r="Q2419" s="12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>
        <f t="shared" si="185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25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6"/>
        <v>0</v>
      </c>
      <c r="P2420">
        <f t="shared" si="187"/>
        <v>1</v>
      </c>
      <c r="Q2420" s="12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>
        <f t="shared" si="185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25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6"/>
        <v>0</v>
      </c>
      <c r="P2421">
        <f t="shared" si="187"/>
        <v>0</v>
      </c>
      <c r="Q2421" s="12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>
        <f t="shared" si="185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25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6"/>
        <v>15</v>
      </c>
      <c r="P2422">
        <f t="shared" si="187"/>
        <v>69.47</v>
      </c>
      <c r="Q2422" s="12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>
        <f t="shared" si="185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25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6"/>
        <v>0</v>
      </c>
      <c r="P2423">
        <f t="shared" si="187"/>
        <v>1</v>
      </c>
      <c r="Q2423" s="12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>
        <f t="shared" si="185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25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6"/>
        <v>0</v>
      </c>
      <c r="P2424">
        <f t="shared" si="187"/>
        <v>1</v>
      </c>
      <c r="Q2424" s="12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>
        <f t="shared" si="185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25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6"/>
        <v>0</v>
      </c>
      <c r="P2425">
        <f t="shared" si="187"/>
        <v>8</v>
      </c>
      <c r="Q2425" s="12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>
        <f t="shared" si="185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25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6"/>
        <v>1</v>
      </c>
      <c r="P2426">
        <f t="shared" si="187"/>
        <v>34.44</v>
      </c>
      <c r="Q2426" s="12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>
        <f t="shared" si="185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25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6"/>
        <v>0</v>
      </c>
      <c r="P2427">
        <f t="shared" si="187"/>
        <v>1</v>
      </c>
      <c r="Q2427" s="12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>
        <f t="shared" si="185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25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6"/>
        <v>0</v>
      </c>
      <c r="P2428">
        <f t="shared" si="187"/>
        <v>0</v>
      </c>
      <c r="Q2428" s="12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>
        <f t="shared" si="185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25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6"/>
        <v>0</v>
      </c>
      <c r="P2429">
        <f t="shared" si="187"/>
        <v>1</v>
      </c>
      <c r="Q2429" s="12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>
        <f t="shared" si="185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25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6"/>
        <v>0</v>
      </c>
      <c r="P2430">
        <f t="shared" si="187"/>
        <v>1</v>
      </c>
      <c r="Q2430" s="12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>
        <f t="shared" si="185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25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6"/>
        <v>1</v>
      </c>
      <c r="P2431">
        <f t="shared" si="187"/>
        <v>501.25</v>
      </c>
      <c r="Q2431" s="12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>
        <f t="shared" si="185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25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6"/>
        <v>1</v>
      </c>
      <c r="P2432">
        <f t="shared" si="187"/>
        <v>10.5</v>
      </c>
      <c r="Q2432" s="12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>
        <f t="shared" si="185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25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6"/>
        <v>0</v>
      </c>
      <c r="P2433">
        <f t="shared" si="187"/>
        <v>1</v>
      </c>
      <c r="Q2433" s="12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>
        <f t="shared" si="185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25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6"/>
        <v>0</v>
      </c>
      <c r="P2434">
        <f t="shared" si="187"/>
        <v>1</v>
      </c>
      <c r="Q2434" s="12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>
        <f t="shared" ref="U2434:U2497" si="190">YEAR(S2434)</f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25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1">ROUND(E2435/D2435*100, 0)</f>
        <v>0</v>
      </c>
      <c r="P2435">
        <f t="shared" ref="P2435:P2498" si="192">IFERROR(ROUND(E2435/L2435,2),0)</f>
        <v>0</v>
      </c>
      <c r="Q2435" s="12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si="190"/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25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1"/>
        <v>0</v>
      </c>
      <c r="P2436">
        <f t="shared" si="192"/>
        <v>13</v>
      </c>
      <c r="Q2436" s="12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>
        <f t="shared" si="190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25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1"/>
        <v>0</v>
      </c>
      <c r="P2437">
        <f t="shared" si="192"/>
        <v>306</v>
      </c>
      <c r="Q2437" s="12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>
        <f t="shared" si="190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25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1"/>
        <v>0</v>
      </c>
      <c r="P2438">
        <f t="shared" si="192"/>
        <v>22.5</v>
      </c>
      <c r="Q2438" s="12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>
        <f t="shared" si="190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25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1"/>
        <v>0</v>
      </c>
      <c r="P2439">
        <f t="shared" si="192"/>
        <v>0</v>
      </c>
      <c r="Q2439" s="12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>
        <f t="shared" si="190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25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1"/>
        <v>0</v>
      </c>
      <c r="P2440">
        <f t="shared" si="192"/>
        <v>50</v>
      </c>
      <c r="Q2440" s="12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>
        <f t="shared" si="190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25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1"/>
        <v>0</v>
      </c>
      <c r="P2441">
        <f t="shared" si="192"/>
        <v>0</v>
      </c>
      <c r="Q2441" s="12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>
        <f t="shared" si="190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25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1"/>
        <v>0</v>
      </c>
      <c r="P2442">
        <f t="shared" si="192"/>
        <v>5</v>
      </c>
      <c r="Q2442" s="12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>
        <f t="shared" si="190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25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1"/>
        <v>108</v>
      </c>
      <c r="P2443">
        <f t="shared" si="192"/>
        <v>74.23</v>
      </c>
      <c r="Q2443" s="12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>
        <f t="shared" si="190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25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1"/>
        <v>126</v>
      </c>
      <c r="P2444">
        <f t="shared" si="192"/>
        <v>81.25</v>
      </c>
      <c r="Q2444" s="12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>
        <f t="shared" si="190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25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1"/>
        <v>203</v>
      </c>
      <c r="P2445">
        <f t="shared" si="192"/>
        <v>130.22999999999999</v>
      </c>
      <c r="Q2445" s="12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>
        <f t="shared" si="190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25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1"/>
        <v>109</v>
      </c>
      <c r="P2446">
        <f t="shared" si="192"/>
        <v>53.41</v>
      </c>
      <c r="Q2446" s="12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>
        <f t="shared" si="190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25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1"/>
        <v>173</v>
      </c>
      <c r="P2447">
        <f t="shared" si="192"/>
        <v>75.13</v>
      </c>
      <c r="Q2447" s="12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>
        <f t="shared" si="190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25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1"/>
        <v>168</v>
      </c>
      <c r="P2448">
        <f t="shared" si="192"/>
        <v>75.67</v>
      </c>
      <c r="Q2448" s="12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>
        <f t="shared" si="190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25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1"/>
        <v>427</v>
      </c>
      <c r="P2449">
        <f t="shared" si="192"/>
        <v>31.69</v>
      </c>
      <c r="Q2449" s="12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>
        <f t="shared" si="190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25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1"/>
        <v>108</v>
      </c>
      <c r="P2450">
        <f t="shared" si="192"/>
        <v>47.78</v>
      </c>
      <c r="Q2450" s="12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>
        <f t="shared" si="190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25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1"/>
        <v>108</v>
      </c>
      <c r="P2451">
        <f t="shared" si="192"/>
        <v>90</v>
      </c>
      <c r="Q2451" s="12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>
        <f t="shared" si="190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25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1"/>
        <v>102</v>
      </c>
      <c r="P2452">
        <f t="shared" si="192"/>
        <v>149.31</v>
      </c>
      <c r="Q2452" s="12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>
        <f t="shared" si="190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25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1"/>
        <v>115</v>
      </c>
      <c r="P2453">
        <f t="shared" si="192"/>
        <v>62.07</v>
      </c>
      <c r="Q2453" s="12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>
        <f t="shared" si="190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25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1"/>
        <v>134</v>
      </c>
      <c r="P2454">
        <f t="shared" si="192"/>
        <v>53.4</v>
      </c>
      <c r="Q2454" s="12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>
        <f t="shared" si="190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25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1"/>
        <v>155</v>
      </c>
      <c r="P2455">
        <f t="shared" si="192"/>
        <v>69.27</v>
      </c>
      <c r="Q2455" s="12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>
        <f t="shared" si="190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25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1"/>
        <v>101</v>
      </c>
      <c r="P2456">
        <f t="shared" si="192"/>
        <v>271.51</v>
      </c>
      <c r="Q2456" s="12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>
        <f t="shared" si="190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25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1"/>
        <v>182</v>
      </c>
      <c r="P2457">
        <f t="shared" si="192"/>
        <v>34.130000000000003</v>
      </c>
      <c r="Q2457" s="12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>
        <f t="shared" si="190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25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1"/>
        <v>181</v>
      </c>
      <c r="P2458">
        <f t="shared" si="192"/>
        <v>40.49</v>
      </c>
      <c r="Q2458" s="12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>
        <f t="shared" si="190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25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1"/>
        <v>102</v>
      </c>
      <c r="P2459">
        <f t="shared" si="192"/>
        <v>189.76</v>
      </c>
      <c r="Q2459" s="12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>
        <f t="shared" si="190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25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1"/>
        <v>110</v>
      </c>
      <c r="P2460">
        <f t="shared" si="192"/>
        <v>68.86</v>
      </c>
      <c r="Q2460" s="12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>
        <f t="shared" si="190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25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1"/>
        <v>102</v>
      </c>
      <c r="P2461">
        <f t="shared" si="192"/>
        <v>108.78</v>
      </c>
      <c r="Q2461" s="12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>
        <f t="shared" si="190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25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1"/>
        <v>101</v>
      </c>
      <c r="P2462">
        <f t="shared" si="192"/>
        <v>125.99</v>
      </c>
      <c r="Q2462" s="12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>
        <f t="shared" si="190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25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1"/>
        <v>104</v>
      </c>
      <c r="P2463">
        <f t="shared" si="192"/>
        <v>90.52</v>
      </c>
      <c r="Q2463" s="12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>
        <f t="shared" si="190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25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1"/>
        <v>111</v>
      </c>
      <c r="P2464">
        <f t="shared" si="192"/>
        <v>28.88</v>
      </c>
      <c r="Q2464" s="12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>
        <f t="shared" si="190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25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1"/>
        <v>116</v>
      </c>
      <c r="P2465">
        <f t="shared" si="192"/>
        <v>31</v>
      </c>
      <c r="Q2465" s="12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>
        <f t="shared" si="190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25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1"/>
        <v>111</v>
      </c>
      <c r="P2466">
        <f t="shared" si="192"/>
        <v>51.67</v>
      </c>
      <c r="Q2466" s="12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>
        <f t="shared" si="190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25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1"/>
        <v>180</v>
      </c>
      <c r="P2467">
        <f t="shared" si="192"/>
        <v>26.27</v>
      </c>
      <c r="Q2467" s="12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>
        <f t="shared" si="190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25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1"/>
        <v>100</v>
      </c>
      <c r="P2468">
        <f t="shared" si="192"/>
        <v>48.08</v>
      </c>
      <c r="Q2468" s="12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>
        <f t="shared" si="190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25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1"/>
        <v>119</v>
      </c>
      <c r="P2469">
        <f t="shared" si="192"/>
        <v>27.56</v>
      </c>
      <c r="Q2469" s="12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>
        <f t="shared" si="190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25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1"/>
        <v>107</v>
      </c>
      <c r="P2470">
        <f t="shared" si="192"/>
        <v>36.97</v>
      </c>
      <c r="Q2470" s="12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>
        <f t="shared" si="190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25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1"/>
        <v>114</v>
      </c>
      <c r="P2471">
        <f t="shared" si="192"/>
        <v>29.02</v>
      </c>
      <c r="Q2471" s="12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>
        <f t="shared" si="190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25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1"/>
        <v>103</v>
      </c>
      <c r="P2472">
        <f t="shared" si="192"/>
        <v>28.66</v>
      </c>
      <c r="Q2472" s="12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>
        <f t="shared" si="190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25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1"/>
        <v>128</v>
      </c>
      <c r="P2473">
        <f t="shared" si="192"/>
        <v>37.65</v>
      </c>
      <c r="Q2473" s="12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>
        <f t="shared" si="190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25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1"/>
        <v>136</v>
      </c>
      <c r="P2474">
        <f t="shared" si="192"/>
        <v>97.9</v>
      </c>
      <c r="Q2474" s="12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>
        <f t="shared" si="190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25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1"/>
        <v>100</v>
      </c>
      <c r="P2475">
        <f t="shared" si="192"/>
        <v>42.55</v>
      </c>
      <c r="Q2475" s="12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>
        <f t="shared" si="190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25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1"/>
        <v>100</v>
      </c>
      <c r="P2476">
        <f t="shared" si="192"/>
        <v>131.58000000000001</v>
      </c>
      <c r="Q2476" s="12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>
        <f t="shared" si="190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25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1"/>
        <v>105</v>
      </c>
      <c r="P2477">
        <f t="shared" si="192"/>
        <v>32.32</v>
      </c>
      <c r="Q2477" s="12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>
        <f t="shared" si="190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25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1"/>
        <v>105</v>
      </c>
      <c r="P2478">
        <f t="shared" si="192"/>
        <v>61.1</v>
      </c>
      <c r="Q2478" s="12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>
        <f t="shared" si="190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25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1"/>
        <v>171</v>
      </c>
      <c r="P2479">
        <f t="shared" si="192"/>
        <v>31.34</v>
      </c>
      <c r="Q2479" s="12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>
        <f t="shared" si="190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25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1"/>
        <v>128</v>
      </c>
      <c r="P2480">
        <f t="shared" si="192"/>
        <v>129.11000000000001</v>
      </c>
      <c r="Q2480" s="12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>
        <f t="shared" si="190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25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1"/>
        <v>133</v>
      </c>
      <c r="P2481">
        <f t="shared" si="192"/>
        <v>25.02</v>
      </c>
      <c r="Q2481" s="12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>
        <f t="shared" si="190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25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1"/>
        <v>100</v>
      </c>
      <c r="P2482">
        <f t="shared" si="192"/>
        <v>250</v>
      </c>
      <c r="Q2482" s="12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>
        <f t="shared" si="190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25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1"/>
        <v>113</v>
      </c>
      <c r="P2483">
        <f t="shared" si="192"/>
        <v>47.54</v>
      </c>
      <c r="Q2483" s="12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>
        <f t="shared" si="190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25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1"/>
        <v>100</v>
      </c>
      <c r="P2484">
        <f t="shared" si="192"/>
        <v>40.04</v>
      </c>
      <c r="Q2484" s="12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>
        <f t="shared" si="190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25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1"/>
        <v>114</v>
      </c>
      <c r="P2485">
        <f t="shared" si="192"/>
        <v>65.84</v>
      </c>
      <c r="Q2485" s="12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>
        <f t="shared" si="190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25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1"/>
        <v>119</v>
      </c>
      <c r="P2486">
        <f t="shared" si="192"/>
        <v>46.4</v>
      </c>
      <c r="Q2486" s="12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>
        <f t="shared" si="190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25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1"/>
        <v>103</v>
      </c>
      <c r="P2487">
        <f t="shared" si="192"/>
        <v>50.37</v>
      </c>
      <c r="Q2487" s="12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>
        <f t="shared" si="190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25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1"/>
        <v>266</v>
      </c>
      <c r="P2488">
        <f t="shared" si="192"/>
        <v>26.57</v>
      </c>
      <c r="Q2488" s="12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>
        <f t="shared" si="190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25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1"/>
        <v>100</v>
      </c>
      <c r="P2489">
        <f t="shared" si="192"/>
        <v>39.49</v>
      </c>
      <c r="Q2489" s="12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>
        <f t="shared" si="190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25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1"/>
        <v>107</v>
      </c>
      <c r="P2490">
        <f t="shared" si="192"/>
        <v>49.25</v>
      </c>
      <c r="Q2490" s="12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>
        <f t="shared" si="190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25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1"/>
        <v>134</v>
      </c>
      <c r="P2491">
        <f t="shared" si="192"/>
        <v>62.38</v>
      </c>
      <c r="Q2491" s="12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>
        <f t="shared" si="190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25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1"/>
        <v>121</v>
      </c>
      <c r="P2492">
        <f t="shared" si="192"/>
        <v>37.94</v>
      </c>
      <c r="Q2492" s="12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>
        <f t="shared" si="190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25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1"/>
        <v>103</v>
      </c>
      <c r="P2493">
        <f t="shared" si="192"/>
        <v>51.6</v>
      </c>
      <c r="Q2493" s="12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>
        <f t="shared" si="190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25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1"/>
        <v>125</v>
      </c>
      <c r="P2494">
        <f t="shared" si="192"/>
        <v>27.78</v>
      </c>
      <c r="Q2494" s="12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>
        <f t="shared" si="190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25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1"/>
        <v>129</v>
      </c>
      <c r="P2495">
        <f t="shared" si="192"/>
        <v>99.38</v>
      </c>
      <c r="Q2495" s="12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>
        <f t="shared" si="190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25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1"/>
        <v>101</v>
      </c>
      <c r="P2496">
        <f t="shared" si="192"/>
        <v>38.85</v>
      </c>
      <c r="Q2496" s="12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>
        <f t="shared" si="190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25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1"/>
        <v>128</v>
      </c>
      <c r="P2497">
        <f t="shared" si="192"/>
        <v>45.55</v>
      </c>
      <c r="Q2497" s="12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>
        <f t="shared" si="190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25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1"/>
        <v>100</v>
      </c>
      <c r="P2498">
        <f t="shared" si="192"/>
        <v>600</v>
      </c>
      <c r="Q2498" s="12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>
        <f t="shared" ref="U2498:U2561" si="195">YEAR(S2498)</f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25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6">ROUND(E2499/D2499*100, 0)</f>
        <v>113</v>
      </c>
      <c r="P2499">
        <f t="shared" ref="P2499:P2562" si="197">IFERROR(ROUND(E2499/L2499,2),0)</f>
        <v>80.55</v>
      </c>
      <c r="Q2499" s="12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si="195"/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25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6"/>
        <v>106</v>
      </c>
      <c r="P2500">
        <f t="shared" si="197"/>
        <v>52.8</v>
      </c>
      <c r="Q2500" s="12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>
        <f t="shared" si="195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25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6"/>
        <v>203</v>
      </c>
      <c r="P2501">
        <f t="shared" si="197"/>
        <v>47.68</v>
      </c>
      <c r="Q2501" s="12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>
        <f t="shared" si="195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25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6"/>
        <v>113</v>
      </c>
      <c r="P2502">
        <f t="shared" si="197"/>
        <v>23.45</v>
      </c>
      <c r="Q2502" s="12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>
        <f t="shared" si="195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25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6"/>
        <v>3</v>
      </c>
      <c r="P2503">
        <f t="shared" si="197"/>
        <v>40.14</v>
      </c>
      <c r="Q2503" s="12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>
        <f t="shared" si="195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25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6"/>
        <v>0</v>
      </c>
      <c r="P2504">
        <f t="shared" si="197"/>
        <v>17.2</v>
      </c>
      <c r="Q2504" s="12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>
        <f t="shared" si="195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25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6"/>
        <v>0</v>
      </c>
      <c r="P2505">
        <f t="shared" si="197"/>
        <v>0</v>
      </c>
      <c r="Q2505" s="12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>
        <f t="shared" si="195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25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6"/>
        <v>0</v>
      </c>
      <c r="P2506">
        <f t="shared" si="197"/>
        <v>0</v>
      </c>
      <c r="Q2506" s="12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>
        <f t="shared" si="195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25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6"/>
        <v>0</v>
      </c>
      <c r="P2507">
        <f t="shared" si="197"/>
        <v>0</v>
      </c>
      <c r="Q2507" s="12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>
        <f t="shared" si="195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25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6"/>
        <v>1</v>
      </c>
      <c r="P2508">
        <f t="shared" si="197"/>
        <v>15</v>
      </c>
      <c r="Q2508" s="12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>
        <f t="shared" si="195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25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6"/>
        <v>0</v>
      </c>
      <c r="P2509">
        <f t="shared" si="197"/>
        <v>0</v>
      </c>
      <c r="Q2509" s="12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>
        <f t="shared" si="195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25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6"/>
        <v>0</v>
      </c>
      <c r="P2510">
        <f t="shared" si="197"/>
        <v>0</v>
      </c>
      <c r="Q2510" s="12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>
        <f t="shared" si="195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25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6"/>
        <v>1</v>
      </c>
      <c r="P2511">
        <f t="shared" si="197"/>
        <v>35.71</v>
      </c>
      <c r="Q2511" s="12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>
        <f t="shared" si="195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25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6"/>
        <v>0</v>
      </c>
      <c r="P2512">
        <f t="shared" si="197"/>
        <v>37.5</v>
      </c>
      <c r="Q2512" s="12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>
        <f t="shared" si="195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25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6"/>
        <v>0</v>
      </c>
      <c r="P2513">
        <f t="shared" si="197"/>
        <v>0</v>
      </c>
      <c r="Q2513" s="12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>
        <f t="shared" si="195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25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6"/>
        <v>0</v>
      </c>
      <c r="P2514">
        <f t="shared" si="197"/>
        <v>0</v>
      </c>
      <c r="Q2514" s="12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>
        <f t="shared" si="195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25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6"/>
        <v>0</v>
      </c>
      <c r="P2515">
        <f t="shared" si="197"/>
        <v>0</v>
      </c>
      <c r="Q2515" s="12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>
        <f t="shared" si="195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25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6"/>
        <v>2</v>
      </c>
      <c r="P2516">
        <f t="shared" si="197"/>
        <v>52.5</v>
      </c>
      <c r="Q2516" s="12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>
        <f t="shared" si="195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25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6"/>
        <v>19</v>
      </c>
      <c r="P2517">
        <f t="shared" si="197"/>
        <v>77.5</v>
      </c>
      <c r="Q2517" s="12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>
        <f t="shared" si="195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25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6"/>
        <v>0</v>
      </c>
      <c r="P2518">
        <f t="shared" si="197"/>
        <v>0</v>
      </c>
      <c r="Q2518" s="12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>
        <f t="shared" si="195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25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6"/>
        <v>10</v>
      </c>
      <c r="P2519">
        <f t="shared" si="197"/>
        <v>53.55</v>
      </c>
      <c r="Q2519" s="12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>
        <f t="shared" si="195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25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6"/>
        <v>0</v>
      </c>
      <c r="P2520">
        <f t="shared" si="197"/>
        <v>0</v>
      </c>
      <c r="Q2520" s="12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>
        <f t="shared" si="195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25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6"/>
        <v>0</v>
      </c>
      <c r="P2521">
        <f t="shared" si="197"/>
        <v>16.25</v>
      </c>
      <c r="Q2521" s="12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>
        <f t="shared" si="195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25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6"/>
        <v>0</v>
      </c>
      <c r="P2522">
        <f t="shared" si="197"/>
        <v>0</v>
      </c>
      <c r="Q2522" s="12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>
        <f t="shared" si="195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25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6"/>
        <v>109</v>
      </c>
      <c r="P2523">
        <f t="shared" si="197"/>
        <v>103.68</v>
      </c>
      <c r="Q2523" s="12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>
        <f t="shared" si="195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25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6"/>
        <v>100</v>
      </c>
      <c r="P2524">
        <f t="shared" si="197"/>
        <v>185.19</v>
      </c>
      <c r="Q2524" s="12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>
        <f t="shared" si="195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25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6"/>
        <v>156</v>
      </c>
      <c r="P2525">
        <f t="shared" si="197"/>
        <v>54.15</v>
      </c>
      <c r="Q2525" s="12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>
        <f t="shared" si="195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25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6"/>
        <v>102</v>
      </c>
      <c r="P2526">
        <f t="shared" si="197"/>
        <v>177.21</v>
      </c>
      <c r="Q2526" s="12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>
        <f t="shared" si="195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25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6"/>
        <v>100</v>
      </c>
      <c r="P2527">
        <f t="shared" si="197"/>
        <v>100.33</v>
      </c>
      <c r="Q2527" s="12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>
        <f t="shared" si="195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25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6"/>
        <v>113</v>
      </c>
      <c r="P2528">
        <f t="shared" si="197"/>
        <v>136.91</v>
      </c>
      <c r="Q2528" s="12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>
        <f t="shared" si="195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25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6"/>
        <v>102</v>
      </c>
      <c r="P2529">
        <f t="shared" si="197"/>
        <v>57.54</v>
      </c>
      <c r="Q2529" s="12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>
        <f t="shared" si="195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25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6"/>
        <v>107</v>
      </c>
      <c r="P2530">
        <f t="shared" si="197"/>
        <v>52.96</v>
      </c>
      <c r="Q2530" s="12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>
        <f t="shared" si="195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25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6"/>
        <v>104</v>
      </c>
      <c r="P2531">
        <f t="shared" si="197"/>
        <v>82.33</v>
      </c>
      <c r="Q2531" s="12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>
        <f t="shared" si="195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25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6"/>
        <v>100</v>
      </c>
      <c r="P2532">
        <f t="shared" si="197"/>
        <v>135.41999999999999</v>
      </c>
      <c r="Q2532" s="12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>
        <f t="shared" si="195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25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6"/>
        <v>100</v>
      </c>
      <c r="P2533">
        <f t="shared" si="197"/>
        <v>74.069999999999993</v>
      </c>
      <c r="Q2533" s="12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>
        <f t="shared" si="195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25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6"/>
        <v>126</v>
      </c>
      <c r="P2534">
        <f t="shared" si="197"/>
        <v>84.08</v>
      </c>
      <c r="Q2534" s="12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>
        <f t="shared" si="195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25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6"/>
        <v>111</v>
      </c>
      <c r="P2535">
        <f t="shared" si="197"/>
        <v>61.03</v>
      </c>
      <c r="Q2535" s="12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>
        <f t="shared" si="195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25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6"/>
        <v>105</v>
      </c>
      <c r="P2536">
        <f t="shared" si="197"/>
        <v>150</v>
      </c>
      <c r="Q2536" s="12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>
        <f t="shared" si="195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25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6"/>
        <v>104</v>
      </c>
      <c r="P2537">
        <f t="shared" si="197"/>
        <v>266.08999999999997</v>
      </c>
      <c r="Q2537" s="12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>
        <f t="shared" si="195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25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6"/>
        <v>116</v>
      </c>
      <c r="P2538">
        <f t="shared" si="197"/>
        <v>7.25</v>
      </c>
      <c r="Q2538" s="12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>
        <f t="shared" si="195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25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6"/>
        <v>110</v>
      </c>
      <c r="P2539">
        <f t="shared" si="197"/>
        <v>100</v>
      </c>
      <c r="Q2539" s="12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>
        <f t="shared" si="195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25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6"/>
        <v>113</v>
      </c>
      <c r="P2540">
        <f t="shared" si="197"/>
        <v>109.96</v>
      </c>
      <c r="Q2540" s="12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>
        <f t="shared" si="195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25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6"/>
        <v>100</v>
      </c>
      <c r="P2541">
        <f t="shared" si="197"/>
        <v>169.92</v>
      </c>
      <c r="Q2541" s="12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>
        <f t="shared" si="195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25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6"/>
        <v>103</v>
      </c>
      <c r="P2542">
        <f t="shared" si="197"/>
        <v>95.74</v>
      </c>
      <c r="Q2542" s="12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>
        <f t="shared" si="195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25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6"/>
        <v>107</v>
      </c>
      <c r="P2543">
        <f t="shared" si="197"/>
        <v>59.46</v>
      </c>
      <c r="Q2543" s="12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>
        <f t="shared" si="195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25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6"/>
        <v>104</v>
      </c>
      <c r="P2544">
        <f t="shared" si="197"/>
        <v>55.77</v>
      </c>
      <c r="Q2544" s="12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>
        <f t="shared" si="195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25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6"/>
        <v>156</v>
      </c>
      <c r="P2545">
        <f t="shared" si="197"/>
        <v>30.08</v>
      </c>
      <c r="Q2545" s="12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>
        <f t="shared" si="195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25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6"/>
        <v>101</v>
      </c>
      <c r="P2546">
        <f t="shared" si="197"/>
        <v>88.44</v>
      </c>
      <c r="Q2546" s="12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>
        <f t="shared" si="195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25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6"/>
        <v>195</v>
      </c>
      <c r="P2547">
        <f t="shared" si="197"/>
        <v>64.03</v>
      </c>
      <c r="Q2547" s="12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>
        <f t="shared" si="195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25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6"/>
        <v>112</v>
      </c>
      <c r="P2548">
        <f t="shared" si="197"/>
        <v>60.15</v>
      </c>
      <c r="Q2548" s="12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>
        <f t="shared" si="195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25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6"/>
        <v>120</v>
      </c>
      <c r="P2549">
        <f t="shared" si="197"/>
        <v>49.19</v>
      </c>
      <c r="Q2549" s="12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>
        <f t="shared" si="195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25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6"/>
        <v>102</v>
      </c>
      <c r="P2550">
        <f t="shared" si="197"/>
        <v>165.16</v>
      </c>
      <c r="Q2550" s="12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>
        <f t="shared" si="195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25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6"/>
        <v>103</v>
      </c>
      <c r="P2551">
        <f t="shared" si="197"/>
        <v>43.62</v>
      </c>
      <c r="Q2551" s="12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>
        <f t="shared" si="195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25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6"/>
        <v>101</v>
      </c>
      <c r="P2552">
        <f t="shared" si="197"/>
        <v>43.7</v>
      </c>
      <c r="Q2552" s="12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>
        <f t="shared" si="195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25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6"/>
        <v>103</v>
      </c>
      <c r="P2553">
        <f t="shared" si="197"/>
        <v>67.42</v>
      </c>
      <c r="Q2553" s="12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>
        <f t="shared" si="195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25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6"/>
        <v>107</v>
      </c>
      <c r="P2554">
        <f t="shared" si="197"/>
        <v>177.5</v>
      </c>
      <c r="Q2554" s="12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>
        <f t="shared" si="195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25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6"/>
        <v>156</v>
      </c>
      <c r="P2555">
        <f t="shared" si="197"/>
        <v>38.880000000000003</v>
      </c>
      <c r="Q2555" s="12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>
        <f t="shared" si="195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25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6"/>
        <v>123</v>
      </c>
      <c r="P2556">
        <f t="shared" si="197"/>
        <v>54.99</v>
      </c>
      <c r="Q2556" s="12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>
        <f t="shared" si="195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25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6"/>
        <v>107</v>
      </c>
      <c r="P2557">
        <f t="shared" si="197"/>
        <v>61.34</v>
      </c>
      <c r="Q2557" s="12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>
        <f t="shared" si="195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25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6"/>
        <v>106</v>
      </c>
      <c r="P2558">
        <f t="shared" si="197"/>
        <v>23.12</v>
      </c>
      <c r="Q2558" s="12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>
        <f t="shared" si="195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25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6"/>
        <v>118</v>
      </c>
      <c r="P2559">
        <f t="shared" si="197"/>
        <v>29.61</v>
      </c>
      <c r="Q2559" s="12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>
        <f t="shared" si="195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25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6"/>
        <v>109</v>
      </c>
      <c r="P2560">
        <f t="shared" si="197"/>
        <v>75.61</v>
      </c>
      <c r="Q2560" s="12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>
        <f t="shared" si="195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25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6"/>
        <v>111</v>
      </c>
      <c r="P2561">
        <f t="shared" si="197"/>
        <v>35.6</v>
      </c>
      <c r="Q2561" s="12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>
        <f t="shared" si="195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25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6"/>
        <v>100</v>
      </c>
      <c r="P2562">
        <f t="shared" si="197"/>
        <v>143</v>
      </c>
      <c r="Q2562" s="12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>
        <f t="shared" ref="U2562:U2625" si="200">YEAR(S2562)</f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25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1">ROUND(E2563/D2563*100, 0)</f>
        <v>0</v>
      </c>
      <c r="P2563">
        <f t="shared" ref="P2563:P2626" si="202">IFERROR(ROUND(E2563/L2563,2),0)</f>
        <v>0</v>
      </c>
      <c r="Q2563" s="12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si="200"/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25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1"/>
        <v>1</v>
      </c>
      <c r="P2564">
        <f t="shared" si="202"/>
        <v>25</v>
      </c>
      <c r="Q2564" s="12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>
        <f t="shared" si="200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25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1"/>
        <v>0</v>
      </c>
      <c r="P2565">
        <f t="shared" si="202"/>
        <v>0</v>
      </c>
      <c r="Q2565" s="12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>
        <f t="shared" si="200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25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1"/>
        <v>0</v>
      </c>
      <c r="P2566">
        <f t="shared" si="202"/>
        <v>0</v>
      </c>
      <c r="Q2566" s="12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>
        <f t="shared" si="200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25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1"/>
        <v>1</v>
      </c>
      <c r="P2567">
        <f t="shared" si="202"/>
        <v>100</v>
      </c>
      <c r="Q2567" s="12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>
        <f t="shared" si="200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25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1"/>
        <v>0</v>
      </c>
      <c r="P2568">
        <f t="shared" si="202"/>
        <v>0</v>
      </c>
      <c r="Q2568" s="12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>
        <f t="shared" si="200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25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1"/>
        <v>0</v>
      </c>
      <c r="P2569">
        <f t="shared" si="202"/>
        <v>60</v>
      </c>
      <c r="Q2569" s="12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>
        <f t="shared" si="200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25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1"/>
        <v>1</v>
      </c>
      <c r="P2570">
        <f t="shared" si="202"/>
        <v>50</v>
      </c>
      <c r="Q2570" s="12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>
        <f t="shared" si="200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25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1"/>
        <v>2</v>
      </c>
      <c r="P2571">
        <f t="shared" si="202"/>
        <v>72.5</v>
      </c>
      <c r="Q2571" s="12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>
        <f t="shared" si="200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25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1"/>
        <v>1</v>
      </c>
      <c r="P2572">
        <f t="shared" si="202"/>
        <v>29.5</v>
      </c>
      <c r="Q2572" s="12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>
        <f t="shared" si="200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25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1"/>
        <v>0</v>
      </c>
      <c r="P2573">
        <f t="shared" si="202"/>
        <v>62.5</v>
      </c>
      <c r="Q2573" s="12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>
        <f t="shared" si="200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25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1"/>
        <v>0</v>
      </c>
      <c r="P2574">
        <f t="shared" si="202"/>
        <v>0</v>
      </c>
      <c r="Q2574" s="12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>
        <f t="shared" si="200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25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1"/>
        <v>0</v>
      </c>
      <c r="P2575">
        <f t="shared" si="202"/>
        <v>0</v>
      </c>
      <c r="Q2575" s="12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>
        <f t="shared" si="200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25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1"/>
        <v>0</v>
      </c>
      <c r="P2576">
        <f t="shared" si="202"/>
        <v>0</v>
      </c>
      <c r="Q2576" s="12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>
        <f t="shared" si="200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25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1"/>
        <v>0</v>
      </c>
      <c r="P2577">
        <f t="shared" si="202"/>
        <v>0</v>
      </c>
      <c r="Q2577" s="12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>
        <f t="shared" si="200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25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1"/>
        <v>0</v>
      </c>
      <c r="P2578">
        <f t="shared" si="202"/>
        <v>0</v>
      </c>
      <c r="Q2578" s="12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>
        <f t="shared" si="200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25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1"/>
        <v>0</v>
      </c>
      <c r="P2579">
        <f t="shared" si="202"/>
        <v>0</v>
      </c>
      <c r="Q2579" s="12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>
        <f t="shared" si="200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25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1"/>
        <v>0</v>
      </c>
      <c r="P2580">
        <f t="shared" si="202"/>
        <v>0</v>
      </c>
      <c r="Q2580" s="12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>
        <f t="shared" si="200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25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1"/>
        <v>0</v>
      </c>
      <c r="P2581">
        <f t="shared" si="202"/>
        <v>23.08</v>
      </c>
      <c r="Q2581" s="12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>
        <f t="shared" si="200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25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1"/>
        <v>1</v>
      </c>
      <c r="P2582">
        <f t="shared" si="202"/>
        <v>25.5</v>
      </c>
      <c r="Q2582" s="12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>
        <f t="shared" si="200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25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1"/>
        <v>11</v>
      </c>
      <c r="P2583">
        <f t="shared" si="202"/>
        <v>48.18</v>
      </c>
      <c r="Q2583" s="12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>
        <f t="shared" si="200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25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1"/>
        <v>0</v>
      </c>
      <c r="P2584">
        <f t="shared" si="202"/>
        <v>1</v>
      </c>
      <c r="Q2584" s="12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>
        <f t="shared" si="200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25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1"/>
        <v>1</v>
      </c>
      <c r="P2585">
        <f t="shared" si="202"/>
        <v>1</v>
      </c>
      <c r="Q2585" s="12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>
        <f t="shared" si="200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25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1"/>
        <v>0</v>
      </c>
      <c r="P2586">
        <f t="shared" si="202"/>
        <v>0</v>
      </c>
      <c r="Q2586" s="12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>
        <f t="shared" si="200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25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1"/>
        <v>0</v>
      </c>
      <c r="P2587">
        <f t="shared" si="202"/>
        <v>50</v>
      </c>
      <c r="Q2587" s="12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>
        <f t="shared" si="200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25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1"/>
        <v>0</v>
      </c>
      <c r="P2588">
        <f t="shared" si="202"/>
        <v>5</v>
      </c>
      <c r="Q2588" s="12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>
        <f t="shared" si="200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25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1"/>
        <v>2</v>
      </c>
      <c r="P2589">
        <f t="shared" si="202"/>
        <v>202.83</v>
      </c>
      <c r="Q2589" s="12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>
        <f t="shared" si="200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25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1"/>
        <v>4</v>
      </c>
      <c r="P2590">
        <f t="shared" si="202"/>
        <v>29.13</v>
      </c>
      <c r="Q2590" s="12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>
        <f t="shared" si="200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25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1"/>
        <v>0</v>
      </c>
      <c r="P2591">
        <f t="shared" si="202"/>
        <v>5</v>
      </c>
      <c r="Q2591" s="12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>
        <f t="shared" si="200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25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1"/>
        <v>0</v>
      </c>
      <c r="P2592">
        <f t="shared" si="202"/>
        <v>0</v>
      </c>
      <c r="Q2592" s="12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>
        <f t="shared" si="200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25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1"/>
        <v>2</v>
      </c>
      <c r="P2593">
        <f t="shared" si="202"/>
        <v>13</v>
      </c>
      <c r="Q2593" s="12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>
        <f t="shared" si="200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25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1"/>
        <v>0</v>
      </c>
      <c r="P2594">
        <f t="shared" si="202"/>
        <v>50</v>
      </c>
      <c r="Q2594" s="12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>
        <f t="shared" si="200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25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1"/>
        <v>0</v>
      </c>
      <c r="P2595">
        <f t="shared" si="202"/>
        <v>0</v>
      </c>
      <c r="Q2595" s="12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>
        <f t="shared" si="200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25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1"/>
        <v>0</v>
      </c>
      <c r="P2596">
        <f t="shared" si="202"/>
        <v>1</v>
      </c>
      <c r="Q2596" s="12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>
        <f t="shared" si="200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25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1"/>
        <v>12</v>
      </c>
      <c r="P2597">
        <f t="shared" si="202"/>
        <v>96.05</v>
      </c>
      <c r="Q2597" s="12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>
        <f t="shared" si="200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25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1"/>
        <v>24</v>
      </c>
      <c r="P2598">
        <f t="shared" si="202"/>
        <v>305.77999999999997</v>
      </c>
      <c r="Q2598" s="12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>
        <f t="shared" si="200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25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1"/>
        <v>6</v>
      </c>
      <c r="P2599">
        <f t="shared" si="202"/>
        <v>12.14</v>
      </c>
      <c r="Q2599" s="12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>
        <f t="shared" si="200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25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1"/>
        <v>39</v>
      </c>
      <c r="P2600">
        <f t="shared" si="202"/>
        <v>83.57</v>
      </c>
      <c r="Q2600" s="12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>
        <f t="shared" si="200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25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1"/>
        <v>1</v>
      </c>
      <c r="P2601">
        <f t="shared" si="202"/>
        <v>18</v>
      </c>
      <c r="Q2601" s="12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>
        <f t="shared" si="200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25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1"/>
        <v>7</v>
      </c>
      <c r="P2602">
        <f t="shared" si="202"/>
        <v>115.53</v>
      </c>
      <c r="Q2602" s="12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>
        <f t="shared" si="200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25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1"/>
        <v>661</v>
      </c>
      <c r="P2603">
        <f t="shared" si="202"/>
        <v>21.9</v>
      </c>
      <c r="Q2603" s="12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>
        <f t="shared" si="200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25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1"/>
        <v>326</v>
      </c>
      <c r="P2604">
        <f t="shared" si="202"/>
        <v>80.02</v>
      </c>
      <c r="Q2604" s="12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>
        <f t="shared" si="200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25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1"/>
        <v>101</v>
      </c>
      <c r="P2605">
        <f t="shared" si="202"/>
        <v>35.520000000000003</v>
      </c>
      <c r="Q2605" s="12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>
        <f t="shared" si="200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25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1"/>
        <v>104</v>
      </c>
      <c r="P2606">
        <f t="shared" si="202"/>
        <v>64.930000000000007</v>
      </c>
      <c r="Q2606" s="12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>
        <f t="shared" si="200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25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1"/>
        <v>107</v>
      </c>
      <c r="P2607">
        <f t="shared" si="202"/>
        <v>60.97</v>
      </c>
      <c r="Q2607" s="12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>
        <f t="shared" si="200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25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1"/>
        <v>110</v>
      </c>
      <c r="P2608">
        <f t="shared" si="202"/>
        <v>31.44</v>
      </c>
      <c r="Q2608" s="12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>
        <f t="shared" si="200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25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1"/>
        <v>408</v>
      </c>
      <c r="P2609">
        <f t="shared" si="202"/>
        <v>81.95</v>
      </c>
      <c r="Q2609" s="12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>
        <f t="shared" si="200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25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1"/>
        <v>224</v>
      </c>
      <c r="P2610">
        <f t="shared" si="202"/>
        <v>58.93</v>
      </c>
      <c r="Q2610" s="12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>
        <f t="shared" si="200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25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1"/>
        <v>304</v>
      </c>
      <c r="P2611">
        <f t="shared" si="202"/>
        <v>157.29</v>
      </c>
      <c r="Q2611" s="12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>
        <f t="shared" si="200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25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1"/>
        <v>141</v>
      </c>
      <c r="P2612">
        <f t="shared" si="202"/>
        <v>55.76</v>
      </c>
      <c r="Q2612" s="12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>
        <f t="shared" si="200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25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1"/>
        <v>2791</v>
      </c>
      <c r="P2613">
        <f t="shared" si="202"/>
        <v>83.8</v>
      </c>
      <c r="Q2613" s="12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>
        <f t="shared" si="200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25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1"/>
        <v>172</v>
      </c>
      <c r="P2614">
        <f t="shared" si="202"/>
        <v>58.42</v>
      </c>
      <c r="Q2614" s="12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>
        <f t="shared" si="200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25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1"/>
        <v>101</v>
      </c>
      <c r="P2615">
        <f t="shared" si="202"/>
        <v>270.57</v>
      </c>
      <c r="Q2615" s="12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>
        <f t="shared" si="200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25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1"/>
        <v>102</v>
      </c>
      <c r="P2616">
        <f t="shared" si="202"/>
        <v>107.1</v>
      </c>
      <c r="Q2616" s="12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>
        <f t="shared" si="200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25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1"/>
        <v>170</v>
      </c>
      <c r="P2617">
        <f t="shared" si="202"/>
        <v>47.18</v>
      </c>
      <c r="Q2617" s="12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>
        <f t="shared" si="200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25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1"/>
        <v>115</v>
      </c>
      <c r="P2618">
        <f t="shared" si="202"/>
        <v>120.31</v>
      </c>
      <c r="Q2618" s="12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>
        <f t="shared" si="200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25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1"/>
        <v>878</v>
      </c>
      <c r="P2619">
        <f t="shared" si="202"/>
        <v>27.6</v>
      </c>
      <c r="Q2619" s="12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>
        <f t="shared" si="200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25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1"/>
        <v>105</v>
      </c>
      <c r="P2620">
        <f t="shared" si="202"/>
        <v>205.3</v>
      </c>
      <c r="Q2620" s="12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>
        <f t="shared" si="200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25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1"/>
        <v>188</v>
      </c>
      <c r="P2621">
        <f t="shared" si="202"/>
        <v>35.549999999999997</v>
      </c>
      <c r="Q2621" s="12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>
        <f t="shared" si="200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25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1"/>
        <v>144</v>
      </c>
      <c r="P2622">
        <f t="shared" si="202"/>
        <v>74.64</v>
      </c>
      <c r="Q2622" s="12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>
        <f t="shared" si="200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25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1"/>
        <v>146</v>
      </c>
      <c r="P2623">
        <f t="shared" si="202"/>
        <v>47.06</v>
      </c>
      <c r="Q2623" s="12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>
        <f t="shared" si="200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25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1"/>
        <v>131</v>
      </c>
      <c r="P2624">
        <f t="shared" si="202"/>
        <v>26.59</v>
      </c>
      <c r="Q2624" s="12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>
        <f t="shared" si="200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25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1"/>
        <v>114</v>
      </c>
      <c r="P2625">
        <f t="shared" si="202"/>
        <v>36.770000000000003</v>
      </c>
      <c r="Q2625" s="12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>
        <f t="shared" si="200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25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1"/>
        <v>1379</v>
      </c>
      <c r="P2626">
        <f t="shared" si="202"/>
        <v>31.82</v>
      </c>
      <c r="Q2626" s="12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>
        <f t="shared" ref="U2626:U2689" si="205">YEAR(S2626)</f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25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6">ROUND(E2627/D2627*100, 0)</f>
        <v>956</v>
      </c>
      <c r="P2627">
        <f t="shared" ref="P2627:P2690" si="207">IFERROR(ROUND(E2627/L2627,2),0)</f>
        <v>27.58</v>
      </c>
      <c r="Q2627" s="12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si="205"/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25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6"/>
        <v>112</v>
      </c>
      <c r="P2628">
        <f t="shared" si="207"/>
        <v>56</v>
      </c>
      <c r="Q2628" s="12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>
        <f t="shared" si="205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25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6"/>
        <v>647</v>
      </c>
      <c r="P2629">
        <f t="shared" si="207"/>
        <v>21.56</v>
      </c>
      <c r="Q2629" s="12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>
        <f t="shared" si="205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25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6"/>
        <v>110</v>
      </c>
      <c r="P2630">
        <f t="shared" si="207"/>
        <v>44.1</v>
      </c>
      <c r="Q2630" s="12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>
        <f t="shared" si="205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25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6"/>
        <v>128</v>
      </c>
      <c r="P2631">
        <f t="shared" si="207"/>
        <v>63.87</v>
      </c>
      <c r="Q2631" s="12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>
        <f t="shared" si="205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25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6"/>
        <v>158</v>
      </c>
      <c r="P2632">
        <f t="shared" si="207"/>
        <v>38.99</v>
      </c>
      <c r="Q2632" s="12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>
        <f t="shared" si="205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25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6"/>
        <v>115</v>
      </c>
      <c r="P2633">
        <f t="shared" si="207"/>
        <v>80.19</v>
      </c>
      <c r="Q2633" s="12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>
        <f t="shared" si="205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25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6"/>
        <v>137</v>
      </c>
      <c r="P2634">
        <f t="shared" si="207"/>
        <v>34.9</v>
      </c>
      <c r="Q2634" s="12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>
        <f t="shared" si="205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25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6"/>
        <v>355</v>
      </c>
      <c r="P2635">
        <f t="shared" si="207"/>
        <v>89.1</v>
      </c>
      <c r="Q2635" s="12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>
        <f t="shared" si="205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25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6"/>
        <v>106</v>
      </c>
      <c r="P2636">
        <f t="shared" si="207"/>
        <v>39.44</v>
      </c>
      <c r="Q2636" s="12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>
        <f t="shared" si="205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25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6"/>
        <v>100</v>
      </c>
      <c r="P2637">
        <f t="shared" si="207"/>
        <v>136.9</v>
      </c>
      <c r="Q2637" s="12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>
        <f t="shared" si="205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25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6"/>
        <v>187</v>
      </c>
      <c r="P2638">
        <f t="shared" si="207"/>
        <v>37.46</v>
      </c>
      <c r="Q2638" s="12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>
        <f t="shared" si="205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25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6"/>
        <v>166</v>
      </c>
      <c r="P2639">
        <f t="shared" si="207"/>
        <v>31.96</v>
      </c>
      <c r="Q2639" s="12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>
        <f t="shared" si="205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25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6"/>
        <v>102</v>
      </c>
      <c r="P2640">
        <f t="shared" si="207"/>
        <v>25.21</v>
      </c>
      <c r="Q2640" s="12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>
        <f t="shared" si="205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25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6"/>
        <v>164</v>
      </c>
      <c r="P2641">
        <f t="shared" si="207"/>
        <v>10.039999999999999</v>
      </c>
      <c r="Q2641" s="12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>
        <f t="shared" si="205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25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6"/>
        <v>106</v>
      </c>
      <c r="P2642">
        <f t="shared" si="207"/>
        <v>45.94</v>
      </c>
      <c r="Q2642" s="12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>
        <f t="shared" si="205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25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6"/>
        <v>1</v>
      </c>
      <c r="P2643">
        <f t="shared" si="207"/>
        <v>15</v>
      </c>
      <c r="Q2643" s="12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>
        <f t="shared" si="205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25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6"/>
        <v>0</v>
      </c>
      <c r="P2644">
        <f t="shared" si="207"/>
        <v>0</v>
      </c>
      <c r="Q2644" s="12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>
        <f t="shared" si="205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25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6"/>
        <v>34</v>
      </c>
      <c r="P2645">
        <f t="shared" si="207"/>
        <v>223.58</v>
      </c>
      <c r="Q2645" s="12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>
        <f t="shared" si="205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25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6"/>
        <v>2</v>
      </c>
      <c r="P2646">
        <f t="shared" si="207"/>
        <v>39.479999999999997</v>
      </c>
      <c r="Q2646" s="12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>
        <f t="shared" si="205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25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6"/>
        <v>11</v>
      </c>
      <c r="P2647">
        <f t="shared" si="207"/>
        <v>91.3</v>
      </c>
      <c r="Q2647" s="12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>
        <f t="shared" si="205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25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6"/>
        <v>8</v>
      </c>
      <c r="P2648">
        <f t="shared" si="207"/>
        <v>78.67</v>
      </c>
      <c r="Q2648" s="12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>
        <f t="shared" si="205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25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6"/>
        <v>1</v>
      </c>
      <c r="P2649">
        <f t="shared" si="207"/>
        <v>12</v>
      </c>
      <c r="Q2649" s="12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>
        <f t="shared" si="205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25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6"/>
        <v>1</v>
      </c>
      <c r="P2650">
        <f t="shared" si="207"/>
        <v>17.670000000000002</v>
      </c>
      <c r="Q2650" s="12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>
        <f t="shared" si="205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25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6"/>
        <v>0</v>
      </c>
      <c r="P2651">
        <f t="shared" si="207"/>
        <v>41.33</v>
      </c>
      <c r="Q2651" s="12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>
        <f t="shared" si="205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25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6"/>
        <v>1</v>
      </c>
      <c r="P2652">
        <f t="shared" si="207"/>
        <v>71.599999999999994</v>
      </c>
      <c r="Q2652" s="12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>
        <f t="shared" si="205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25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6"/>
        <v>2</v>
      </c>
      <c r="P2653">
        <f t="shared" si="207"/>
        <v>307.82</v>
      </c>
      <c r="Q2653" s="12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>
        <f t="shared" si="205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25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6"/>
        <v>1</v>
      </c>
      <c r="P2654">
        <f t="shared" si="207"/>
        <v>80.45</v>
      </c>
      <c r="Q2654" s="12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>
        <f t="shared" si="205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25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6"/>
        <v>12</v>
      </c>
      <c r="P2655">
        <f t="shared" si="207"/>
        <v>83.94</v>
      </c>
      <c r="Q2655" s="12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>
        <f t="shared" si="205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25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6"/>
        <v>0</v>
      </c>
      <c r="P2656">
        <f t="shared" si="207"/>
        <v>8.5</v>
      </c>
      <c r="Q2656" s="12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>
        <f t="shared" si="205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25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6"/>
        <v>21</v>
      </c>
      <c r="P2657">
        <f t="shared" si="207"/>
        <v>73.37</v>
      </c>
      <c r="Q2657" s="12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>
        <f t="shared" si="205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25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6"/>
        <v>11</v>
      </c>
      <c r="P2658">
        <f t="shared" si="207"/>
        <v>112.86</v>
      </c>
      <c r="Q2658" s="12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>
        <f t="shared" si="205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25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6"/>
        <v>19</v>
      </c>
      <c r="P2659">
        <f t="shared" si="207"/>
        <v>95.28</v>
      </c>
      <c r="Q2659" s="12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>
        <f t="shared" si="205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25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6"/>
        <v>0</v>
      </c>
      <c r="P2660">
        <f t="shared" si="207"/>
        <v>22.75</v>
      </c>
      <c r="Q2660" s="12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>
        <f t="shared" si="205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25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6"/>
        <v>3</v>
      </c>
      <c r="P2661">
        <f t="shared" si="207"/>
        <v>133.30000000000001</v>
      </c>
      <c r="Q2661" s="12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>
        <f t="shared" si="205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25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6"/>
        <v>0</v>
      </c>
      <c r="P2662">
        <f t="shared" si="207"/>
        <v>3.8</v>
      </c>
      <c r="Q2662" s="12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>
        <f t="shared" si="205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25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6"/>
        <v>103</v>
      </c>
      <c r="P2663">
        <f t="shared" si="207"/>
        <v>85.75</v>
      </c>
      <c r="Q2663" s="12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>
        <f t="shared" si="205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25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6"/>
        <v>107</v>
      </c>
      <c r="P2664">
        <f t="shared" si="207"/>
        <v>267</v>
      </c>
      <c r="Q2664" s="12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>
        <f t="shared" si="205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25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6"/>
        <v>105</v>
      </c>
      <c r="P2665">
        <f t="shared" si="207"/>
        <v>373.56</v>
      </c>
      <c r="Q2665" s="12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>
        <f t="shared" si="205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25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6"/>
        <v>103</v>
      </c>
      <c r="P2666">
        <f t="shared" si="207"/>
        <v>174.04</v>
      </c>
      <c r="Q2666" s="12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>
        <f t="shared" si="205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25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6"/>
        <v>123</v>
      </c>
      <c r="P2667">
        <f t="shared" si="207"/>
        <v>93.7</v>
      </c>
      <c r="Q2667" s="12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>
        <f t="shared" si="205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25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6"/>
        <v>159</v>
      </c>
      <c r="P2668">
        <f t="shared" si="207"/>
        <v>77.33</v>
      </c>
      <c r="Q2668" s="12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>
        <f t="shared" si="205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25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6"/>
        <v>111</v>
      </c>
      <c r="P2669">
        <f t="shared" si="207"/>
        <v>92.22</v>
      </c>
      <c r="Q2669" s="12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>
        <f t="shared" si="205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25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6"/>
        <v>171</v>
      </c>
      <c r="P2670">
        <f t="shared" si="207"/>
        <v>60.96</v>
      </c>
      <c r="Q2670" s="12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>
        <f t="shared" si="205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25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6"/>
        <v>125</v>
      </c>
      <c r="P2671">
        <f t="shared" si="207"/>
        <v>91</v>
      </c>
      <c r="Q2671" s="12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>
        <f t="shared" si="205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25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6"/>
        <v>6</v>
      </c>
      <c r="P2672">
        <f t="shared" si="207"/>
        <v>41.58</v>
      </c>
      <c r="Q2672" s="12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>
        <f t="shared" si="205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25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6"/>
        <v>11</v>
      </c>
      <c r="P2673">
        <f t="shared" si="207"/>
        <v>33.76</v>
      </c>
      <c r="Q2673" s="12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>
        <f t="shared" si="205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25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6"/>
        <v>33</v>
      </c>
      <c r="P2674">
        <f t="shared" si="207"/>
        <v>70.62</v>
      </c>
      <c r="Q2674" s="12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>
        <f t="shared" si="205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25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6"/>
        <v>28</v>
      </c>
      <c r="P2675">
        <f t="shared" si="207"/>
        <v>167.15</v>
      </c>
      <c r="Q2675" s="12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>
        <f t="shared" si="205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25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6"/>
        <v>63</v>
      </c>
      <c r="P2676">
        <f t="shared" si="207"/>
        <v>128.62</v>
      </c>
      <c r="Q2676" s="12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>
        <f t="shared" si="205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25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6"/>
        <v>8</v>
      </c>
      <c r="P2677">
        <f t="shared" si="207"/>
        <v>65.41</v>
      </c>
      <c r="Q2677" s="12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>
        <f t="shared" si="205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25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6"/>
        <v>50</v>
      </c>
      <c r="P2678">
        <f t="shared" si="207"/>
        <v>117.56</v>
      </c>
      <c r="Q2678" s="12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>
        <f t="shared" si="205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25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6"/>
        <v>18</v>
      </c>
      <c r="P2679">
        <f t="shared" si="207"/>
        <v>126.48</v>
      </c>
      <c r="Q2679" s="12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>
        <f t="shared" si="205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25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6"/>
        <v>0</v>
      </c>
      <c r="P2680">
        <f t="shared" si="207"/>
        <v>550</v>
      </c>
      <c r="Q2680" s="12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>
        <f t="shared" si="205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25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6"/>
        <v>0</v>
      </c>
      <c r="P2681">
        <f t="shared" si="207"/>
        <v>44</v>
      </c>
      <c r="Q2681" s="12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>
        <f t="shared" si="205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25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6"/>
        <v>1</v>
      </c>
      <c r="P2682">
        <f t="shared" si="207"/>
        <v>69</v>
      </c>
      <c r="Q2682" s="12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>
        <f t="shared" si="205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25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6"/>
        <v>1</v>
      </c>
      <c r="P2683">
        <f t="shared" si="207"/>
        <v>27.5</v>
      </c>
      <c r="Q2683" s="12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>
        <f t="shared" si="205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25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6"/>
        <v>28</v>
      </c>
      <c r="P2684">
        <f t="shared" si="207"/>
        <v>84.9</v>
      </c>
      <c r="Q2684" s="12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>
        <f t="shared" si="205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25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6"/>
        <v>0</v>
      </c>
      <c r="P2685">
        <f t="shared" si="207"/>
        <v>12</v>
      </c>
      <c r="Q2685" s="12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>
        <f t="shared" si="205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25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6"/>
        <v>1</v>
      </c>
      <c r="P2686">
        <f t="shared" si="207"/>
        <v>200</v>
      </c>
      <c r="Q2686" s="12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>
        <f t="shared" si="205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25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6"/>
        <v>0</v>
      </c>
      <c r="P2687">
        <f t="shared" si="207"/>
        <v>10</v>
      </c>
      <c r="Q2687" s="12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>
        <f t="shared" si="205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25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6"/>
        <v>0</v>
      </c>
      <c r="P2688">
        <f t="shared" si="207"/>
        <v>0</v>
      </c>
      <c r="Q2688" s="12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>
        <f t="shared" si="205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25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6"/>
        <v>0</v>
      </c>
      <c r="P2689">
        <f t="shared" si="207"/>
        <v>0</v>
      </c>
      <c r="Q2689" s="12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>
        <f t="shared" si="205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25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6"/>
        <v>0</v>
      </c>
      <c r="P2690">
        <f t="shared" si="207"/>
        <v>5.29</v>
      </c>
      <c r="Q2690" s="12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>
        <f t="shared" ref="U2690:U2753" si="210">YEAR(S2690)</f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25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1">ROUND(E2691/D2691*100, 0)</f>
        <v>0</v>
      </c>
      <c r="P2691">
        <f t="shared" ref="P2691:P2754" si="212">IFERROR(ROUND(E2691/L2691,2),0)</f>
        <v>1</v>
      </c>
      <c r="Q2691" s="12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si="210"/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25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1"/>
        <v>11</v>
      </c>
      <c r="P2692">
        <f t="shared" si="212"/>
        <v>72.760000000000005</v>
      </c>
      <c r="Q2692" s="12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>
        <f t="shared" si="210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25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1"/>
        <v>0</v>
      </c>
      <c r="P2693">
        <f t="shared" si="212"/>
        <v>17.5</v>
      </c>
      <c r="Q2693" s="12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>
        <f t="shared" si="210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25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1"/>
        <v>1</v>
      </c>
      <c r="P2694">
        <f t="shared" si="212"/>
        <v>25</v>
      </c>
      <c r="Q2694" s="12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>
        <f t="shared" si="210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25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1"/>
        <v>1</v>
      </c>
      <c r="P2695">
        <f t="shared" si="212"/>
        <v>13.33</v>
      </c>
      <c r="Q2695" s="12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>
        <f t="shared" si="210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25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1"/>
        <v>0</v>
      </c>
      <c r="P2696">
        <f t="shared" si="212"/>
        <v>1</v>
      </c>
      <c r="Q2696" s="12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>
        <f t="shared" si="210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25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1"/>
        <v>0</v>
      </c>
      <c r="P2697">
        <f t="shared" si="212"/>
        <v>23.67</v>
      </c>
      <c r="Q2697" s="12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>
        <f t="shared" si="210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25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1"/>
        <v>6</v>
      </c>
      <c r="P2698">
        <f t="shared" si="212"/>
        <v>89.21</v>
      </c>
      <c r="Q2698" s="12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>
        <f t="shared" si="210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25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1"/>
        <v>26</v>
      </c>
      <c r="P2699">
        <f t="shared" si="212"/>
        <v>116.56</v>
      </c>
      <c r="Q2699" s="12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>
        <f t="shared" si="210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25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1"/>
        <v>0</v>
      </c>
      <c r="P2700">
        <f t="shared" si="212"/>
        <v>13.01</v>
      </c>
      <c r="Q2700" s="12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>
        <f t="shared" si="210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25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1"/>
        <v>0</v>
      </c>
      <c r="P2701">
        <f t="shared" si="212"/>
        <v>0</v>
      </c>
      <c r="Q2701" s="12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>
        <f t="shared" si="210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25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1"/>
        <v>1</v>
      </c>
      <c r="P2702">
        <f t="shared" si="212"/>
        <v>17.5</v>
      </c>
      <c r="Q2702" s="12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>
        <f t="shared" si="210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25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1"/>
        <v>46</v>
      </c>
      <c r="P2703">
        <f t="shared" si="212"/>
        <v>34.130000000000003</v>
      </c>
      <c r="Q2703" s="12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>
        <f t="shared" si="210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25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1"/>
        <v>34</v>
      </c>
      <c r="P2704">
        <f t="shared" si="212"/>
        <v>132.35</v>
      </c>
      <c r="Q2704" s="12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>
        <f t="shared" si="210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25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1"/>
        <v>104</v>
      </c>
      <c r="P2705">
        <f t="shared" si="212"/>
        <v>922.22</v>
      </c>
      <c r="Q2705" s="12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>
        <f t="shared" si="210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25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1"/>
        <v>6</v>
      </c>
      <c r="P2706">
        <f t="shared" si="212"/>
        <v>163.57</v>
      </c>
      <c r="Q2706" s="12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>
        <f t="shared" si="210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25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1"/>
        <v>11</v>
      </c>
      <c r="P2707">
        <f t="shared" si="212"/>
        <v>217.38</v>
      </c>
      <c r="Q2707" s="12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>
        <f t="shared" si="210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25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1"/>
        <v>112</v>
      </c>
      <c r="P2708">
        <f t="shared" si="212"/>
        <v>149.44</v>
      </c>
      <c r="Q2708" s="12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>
        <f t="shared" si="210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25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1"/>
        <v>351</v>
      </c>
      <c r="P2709">
        <f t="shared" si="212"/>
        <v>71.239999999999995</v>
      </c>
      <c r="Q2709" s="12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>
        <f t="shared" si="210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25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1"/>
        <v>233</v>
      </c>
      <c r="P2710">
        <f t="shared" si="212"/>
        <v>44.46</v>
      </c>
      <c r="Q2710" s="12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>
        <f t="shared" si="210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25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1"/>
        <v>102</v>
      </c>
      <c r="P2711">
        <f t="shared" si="212"/>
        <v>164.94</v>
      </c>
      <c r="Q2711" s="12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>
        <f t="shared" si="210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25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1"/>
        <v>154</v>
      </c>
      <c r="P2712">
        <f t="shared" si="212"/>
        <v>84.87</v>
      </c>
      <c r="Q2712" s="12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>
        <f t="shared" si="210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25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1"/>
        <v>101</v>
      </c>
      <c r="P2713">
        <f t="shared" si="212"/>
        <v>53.95</v>
      </c>
      <c r="Q2713" s="12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>
        <f t="shared" si="210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25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1"/>
        <v>131</v>
      </c>
      <c r="P2714">
        <f t="shared" si="212"/>
        <v>50.53</v>
      </c>
      <c r="Q2714" s="12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>
        <f t="shared" si="210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25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1"/>
        <v>102</v>
      </c>
      <c r="P2715">
        <f t="shared" si="212"/>
        <v>108</v>
      </c>
      <c r="Q2715" s="12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>
        <f t="shared" si="210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25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1"/>
        <v>116</v>
      </c>
      <c r="P2716">
        <f t="shared" si="212"/>
        <v>95.37</v>
      </c>
      <c r="Q2716" s="12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>
        <f t="shared" si="210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25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1"/>
        <v>265</v>
      </c>
      <c r="P2717">
        <f t="shared" si="212"/>
        <v>57.63</v>
      </c>
      <c r="Q2717" s="12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>
        <f t="shared" si="210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25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1"/>
        <v>120</v>
      </c>
      <c r="P2718">
        <f t="shared" si="212"/>
        <v>64.16</v>
      </c>
      <c r="Q2718" s="12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>
        <f t="shared" si="210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25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1"/>
        <v>120</v>
      </c>
      <c r="P2719">
        <f t="shared" si="212"/>
        <v>92.39</v>
      </c>
      <c r="Q2719" s="12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>
        <f t="shared" si="210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25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1"/>
        <v>104</v>
      </c>
      <c r="P2720">
        <f t="shared" si="212"/>
        <v>125.98</v>
      </c>
      <c r="Q2720" s="12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>
        <f t="shared" si="210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25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1"/>
        <v>109</v>
      </c>
      <c r="P2721">
        <f t="shared" si="212"/>
        <v>94.64</v>
      </c>
      <c r="Q2721" s="12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>
        <f t="shared" si="210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25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1"/>
        <v>118</v>
      </c>
      <c r="P2722">
        <f t="shared" si="212"/>
        <v>170.7</v>
      </c>
      <c r="Q2722" s="12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>
        <f t="shared" si="210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25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1"/>
        <v>1462</v>
      </c>
      <c r="P2723">
        <f t="shared" si="212"/>
        <v>40.76</v>
      </c>
      <c r="Q2723" s="12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>
        <f t="shared" si="210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25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1"/>
        <v>253</v>
      </c>
      <c r="P2724">
        <f t="shared" si="212"/>
        <v>68.25</v>
      </c>
      <c r="Q2724" s="12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>
        <f t="shared" si="210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25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1"/>
        <v>140</v>
      </c>
      <c r="P2725">
        <f t="shared" si="212"/>
        <v>95.49</v>
      </c>
      <c r="Q2725" s="12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>
        <f t="shared" si="210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25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1"/>
        <v>297</v>
      </c>
      <c r="P2726">
        <f t="shared" si="212"/>
        <v>7.19</v>
      </c>
      <c r="Q2726" s="12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>
        <f t="shared" si="210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25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1"/>
        <v>145</v>
      </c>
      <c r="P2727">
        <f t="shared" si="212"/>
        <v>511.65</v>
      </c>
      <c r="Q2727" s="12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>
        <f t="shared" si="210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25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1"/>
        <v>106</v>
      </c>
      <c r="P2728">
        <f t="shared" si="212"/>
        <v>261.75</v>
      </c>
      <c r="Q2728" s="12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>
        <f t="shared" si="210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25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1"/>
        <v>493</v>
      </c>
      <c r="P2729">
        <f t="shared" si="212"/>
        <v>69.760000000000005</v>
      </c>
      <c r="Q2729" s="12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>
        <f t="shared" si="210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25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1"/>
        <v>202</v>
      </c>
      <c r="P2730">
        <f t="shared" si="212"/>
        <v>77.23</v>
      </c>
      <c r="Q2730" s="12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>
        <f t="shared" si="210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25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1"/>
        <v>104</v>
      </c>
      <c r="P2731">
        <f t="shared" si="212"/>
        <v>340.57</v>
      </c>
      <c r="Q2731" s="12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>
        <f t="shared" si="210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25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1"/>
        <v>170</v>
      </c>
      <c r="P2732">
        <f t="shared" si="212"/>
        <v>67.42</v>
      </c>
      <c r="Q2732" s="12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>
        <f t="shared" si="210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25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1"/>
        <v>104</v>
      </c>
      <c r="P2733">
        <f t="shared" si="212"/>
        <v>845.7</v>
      </c>
      <c r="Q2733" s="12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>
        <f t="shared" si="210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25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1"/>
        <v>118</v>
      </c>
      <c r="P2734">
        <f t="shared" si="212"/>
        <v>97.19</v>
      </c>
      <c r="Q2734" s="12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>
        <f t="shared" si="210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25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1"/>
        <v>108</v>
      </c>
      <c r="P2735">
        <f t="shared" si="212"/>
        <v>451.84</v>
      </c>
      <c r="Q2735" s="12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>
        <f t="shared" si="210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25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1"/>
        <v>2260300</v>
      </c>
      <c r="P2736">
        <f t="shared" si="212"/>
        <v>138.66999999999999</v>
      </c>
      <c r="Q2736" s="12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>
        <f t="shared" si="210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25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1"/>
        <v>978</v>
      </c>
      <c r="P2737">
        <f t="shared" si="212"/>
        <v>21.64</v>
      </c>
      <c r="Q2737" s="12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>
        <f t="shared" si="210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25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1"/>
        <v>123</v>
      </c>
      <c r="P2738">
        <f t="shared" si="212"/>
        <v>169.52</v>
      </c>
      <c r="Q2738" s="12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>
        <f t="shared" si="210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25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1"/>
        <v>246</v>
      </c>
      <c r="P2739">
        <f t="shared" si="212"/>
        <v>161.88</v>
      </c>
      <c r="Q2739" s="12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>
        <f t="shared" si="210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25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1"/>
        <v>148</v>
      </c>
      <c r="P2740">
        <f t="shared" si="212"/>
        <v>493.13</v>
      </c>
      <c r="Q2740" s="12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>
        <f t="shared" si="210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25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1"/>
        <v>384</v>
      </c>
      <c r="P2741">
        <f t="shared" si="212"/>
        <v>22.12</v>
      </c>
      <c r="Q2741" s="12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>
        <f t="shared" si="210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25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1"/>
        <v>103</v>
      </c>
      <c r="P2742">
        <f t="shared" si="212"/>
        <v>18.239999999999998</v>
      </c>
      <c r="Q2742" s="12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>
        <f t="shared" si="210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25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1"/>
        <v>0</v>
      </c>
      <c r="P2743">
        <f t="shared" si="212"/>
        <v>8.75</v>
      </c>
      <c r="Q2743" s="12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>
        <f t="shared" si="210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25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1"/>
        <v>29</v>
      </c>
      <c r="P2744">
        <f t="shared" si="212"/>
        <v>40.61</v>
      </c>
      <c r="Q2744" s="12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>
        <f t="shared" si="210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25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1"/>
        <v>0</v>
      </c>
      <c r="P2745">
        <f t="shared" si="212"/>
        <v>0</v>
      </c>
      <c r="Q2745" s="12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>
        <f t="shared" si="210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25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1"/>
        <v>5</v>
      </c>
      <c r="P2746">
        <f t="shared" si="212"/>
        <v>37.950000000000003</v>
      </c>
      <c r="Q2746" s="12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>
        <f t="shared" si="210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25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1"/>
        <v>22</v>
      </c>
      <c r="P2747">
        <f t="shared" si="212"/>
        <v>35.729999999999997</v>
      </c>
      <c r="Q2747" s="12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>
        <f t="shared" si="210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25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1"/>
        <v>27</v>
      </c>
      <c r="P2748">
        <f t="shared" si="212"/>
        <v>42.16</v>
      </c>
      <c r="Q2748" s="12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>
        <f t="shared" si="210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25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1"/>
        <v>28</v>
      </c>
      <c r="P2749">
        <f t="shared" si="212"/>
        <v>35</v>
      </c>
      <c r="Q2749" s="12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>
        <f t="shared" si="210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25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1"/>
        <v>1</v>
      </c>
      <c r="P2750">
        <f t="shared" si="212"/>
        <v>13.25</v>
      </c>
      <c r="Q2750" s="12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>
        <f t="shared" si="210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25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1"/>
        <v>1</v>
      </c>
      <c r="P2751">
        <f t="shared" si="212"/>
        <v>55</v>
      </c>
      <c r="Q2751" s="12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>
        <f t="shared" si="210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25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1"/>
        <v>0</v>
      </c>
      <c r="P2752">
        <f t="shared" si="212"/>
        <v>0</v>
      </c>
      <c r="Q2752" s="12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>
        <f t="shared" si="210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25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1"/>
        <v>0</v>
      </c>
      <c r="P2753">
        <f t="shared" si="212"/>
        <v>0</v>
      </c>
      <c r="Q2753" s="12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>
        <f t="shared" si="210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25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1"/>
        <v>11</v>
      </c>
      <c r="P2754">
        <f t="shared" si="212"/>
        <v>39.29</v>
      </c>
      <c r="Q2754" s="12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>
        <f t="shared" ref="U2754:U2817" si="215">YEAR(S2754)</f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25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6">ROUND(E2755/D2755*100, 0)</f>
        <v>19</v>
      </c>
      <c r="P2755">
        <f t="shared" ref="P2755:P2818" si="217">IFERROR(ROUND(E2755/L2755,2),0)</f>
        <v>47.5</v>
      </c>
      <c r="Q2755" s="12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si="215"/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25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6"/>
        <v>0</v>
      </c>
      <c r="P2756">
        <f t="shared" si="217"/>
        <v>0</v>
      </c>
      <c r="Q2756" s="12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>
        <f t="shared" si="215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25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6"/>
        <v>52</v>
      </c>
      <c r="P2757">
        <f t="shared" si="217"/>
        <v>17.329999999999998</v>
      </c>
      <c r="Q2757" s="12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>
        <f t="shared" si="215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25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6"/>
        <v>10</v>
      </c>
      <c r="P2758">
        <f t="shared" si="217"/>
        <v>31.76</v>
      </c>
      <c r="Q2758" s="12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>
        <f t="shared" si="215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25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6"/>
        <v>1</v>
      </c>
      <c r="P2759">
        <f t="shared" si="217"/>
        <v>5</v>
      </c>
      <c r="Q2759" s="12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>
        <f t="shared" si="215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25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6"/>
        <v>12</v>
      </c>
      <c r="P2760">
        <f t="shared" si="217"/>
        <v>39</v>
      </c>
      <c r="Q2760" s="12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>
        <f t="shared" si="215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25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6"/>
        <v>11</v>
      </c>
      <c r="P2761">
        <f t="shared" si="217"/>
        <v>52.5</v>
      </c>
      <c r="Q2761" s="12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>
        <f t="shared" si="215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25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6"/>
        <v>0</v>
      </c>
      <c r="P2762">
        <f t="shared" si="217"/>
        <v>0</v>
      </c>
      <c r="Q2762" s="12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>
        <f t="shared" si="215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25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6"/>
        <v>1</v>
      </c>
      <c r="P2763">
        <f t="shared" si="217"/>
        <v>9</v>
      </c>
      <c r="Q2763" s="12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>
        <f t="shared" si="215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25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6"/>
        <v>1</v>
      </c>
      <c r="P2764">
        <f t="shared" si="217"/>
        <v>25</v>
      </c>
      <c r="Q2764" s="12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>
        <f t="shared" si="215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25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6"/>
        <v>0</v>
      </c>
      <c r="P2765">
        <f t="shared" si="217"/>
        <v>30</v>
      </c>
      <c r="Q2765" s="12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>
        <f t="shared" si="215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25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6"/>
        <v>1</v>
      </c>
      <c r="P2766">
        <f t="shared" si="217"/>
        <v>11.25</v>
      </c>
      <c r="Q2766" s="12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>
        <f t="shared" si="215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25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6"/>
        <v>0</v>
      </c>
      <c r="P2767">
        <f t="shared" si="217"/>
        <v>0</v>
      </c>
      <c r="Q2767" s="12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>
        <f t="shared" si="215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25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6"/>
        <v>2</v>
      </c>
      <c r="P2768">
        <f t="shared" si="217"/>
        <v>25</v>
      </c>
      <c r="Q2768" s="12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>
        <f t="shared" si="215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25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6"/>
        <v>1</v>
      </c>
      <c r="P2769">
        <f t="shared" si="217"/>
        <v>11.33</v>
      </c>
      <c r="Q2769" s="12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>
        <f t="shared" si="215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25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6"/>
        <v>14</v>
      </c>
      <c r="P2770">
        <f t="shared" si="217"/>
        <v>29.47</v>
      </c>
      <c r="Q2770" s="12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>
        <f t="shared" si="215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25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6"/>
        <v>0</v>
      </c>
      <c r="P2771">
        <f t="shared" si="217"/>
        <v>1</v>
      </c>
      <c r="Q2771" s="12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>
        <f t="shared" si="215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25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6"/>
        <v>10</v>
      </c>
      <c r="P2772">
        <f t="shared" si="217"/>
        <v>63.1</v>
      </c>
      <c r="Q2772" s="12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>
        <f t="shared" si="215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25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6"/>
        <v>0</v>
      </c>
      <c r="P2773">
        <f t="shared" si="217"/>
        <v>0</v>
      </c>
      <c r="Q2773" s="12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>
        <f t="shared" si="215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25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6"/>
        <v>0</v>
      </c>
      <c r="P2774">
        <f t="shared" si="217"/>
        <v>0</v>
      </c>
      <c r="Q2774" s="12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>
        <f t="shared" si="215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25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6"/>
        <v>0</v>
      </c>
      <c r="P2775">
        <f t="shared" si="217"/>
        <v>1</v>
      </c>
      <c r="Q2775" s="12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>
        <f t="shared" si="215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25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6"/>
        <v>14</v>
      </c>
      <c r="P2776">
        <f t="shared" si="217"/>
        <v>43.85</v>
      </c>
      <c r="Q2776" s="12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>
        <f t="shared" si="215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25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6"/>
        <v>3</v>
      </c>
      <c r="P2777">
        <f t="shared" si="217"/>
        <v>75</v>
      </c>
      <c r="Q2777" s="12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>
        <f t="shared" si="215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25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6"/>
        <v>8</v>
      </c>
      <c r="P2778">
        <f t="shared" si="217"/>
        <v>45.97</v>
      </c>
      <c r="Q2778" s="12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>
        <f t="shared" si="215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25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6"/>
        <v>0</v>
      </c>
      <c r="P2779">
        <f t="shared" si="217"/>
        <v>10</v>
      </c>
      <c r="Q2779" s="12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>
        <f t="shared" si="215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25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6"/>
        <v>26</v>
      </c>
      <c r="P2780">
        <f t="shared" si="217"/>
        <v>93.67</v>
      </c>
      <c r="Q2780" s="12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>
        <f t="shared" si="215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25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6"/>
        <v>2</v>
      </c>
      <c r="P2781">
        <f t="shared" si="217"/>
        <v>53</v>
      </c>
      <c r="Q2781" s="12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>
        <f t="shared" si="215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25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6"/>
        <v>0</v>
      </c>
      <c r="P2782">
        <f t="shared" si="217"/>
        <v>0</v>
      </c>
      <c r="Q2782" s="12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>
        <f t="shared" si="21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25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6"/>
        <v>105</v>
      </c>
      <c r="P2783">
        <f t="shared" si="217"/>
        <v>47</v>
      </c>
      <c r="Q2783" s="12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>
        <f t="shared" si="21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25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6"/>
        <v>120</v>
      </c>
      <c r="P2784">
        <f t="shared" si="217"/>
        <v>66.67</v>
      </c>
      <c r="Q2784" s="12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>
        <f t="shared" si="21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25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6"/>
        <v>115</v>
      </c>
      <c r="P2785">
        <f t="shared" si="217"/>
        <v>18.77</v>
      </c>
      <c r="Q2785" s="12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>
        <f t="shared" si="21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25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6"/>
        <v>119</v>
      </c>
      <c r="P2786">
        <f t="shared" si="217"/>
        <v>66.11</v>
      </c>
      <c r="Q2786" s="12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>
        <f t="shared" si="21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25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6"/>
        <v>105</v>
      </c>
      <c r="P2787">
        <f t="shared" si="217"/>
        <v>36.86</v>
      </c>
      <c r="Q2787" s="12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>
        <f t="shared" si="21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25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6"/>
        <v>118</v>
      </c>
      <c r="P2788">
        <f t="shared" si="217"/>
        <v>39.81</v>
      </c>
      <c r="Q2788" s="12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>
        <f t="shared" si="21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25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6"/>
        <v>120</v>
      </c>
      <c r="P2789">
        <f t="shared" si="217"/>
        <v>31.5</v>
      </c>
      <c r="Q2789" s="12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>
        <f t="shared" si="21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25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6"/>
        <v>103</v>
      </c>
      <c r="P2790">
        <f t="shared" si="217"/>
        <v>102.5</v>
      </c>
      <c r="Q2790" s="12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>
        <f t="shared" si="21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25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6"/>
        <v>101</v>
      </c>
      <c r="P2791">
        <f t="shared" si="217"/>
        <v>126.46</v>
      </c>
      <c r="Q2791" s="12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>
        <f t="shared" si="21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25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6"/>
        <v>105</v>
      </c>
      <c r="P2792">
        <f t="shared" si="217"/>
        <v>47.88</v>
      </c>
      <c r="Q2792" s="12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>
        <f t="shared" si="21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25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6"/>
        <v>103</v>
      </c>
      <c r="P2793">
        <f t="shared" si="217"/>
        <v>73.209999999999994</v>
      </c>
      <c r="Q2793" s="12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>
        <f t="shared" si="21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25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6"/>
        <v>108</v>
      </c>
      <c r="P2794">
        <f t="shared" si="217"/>
        <v>89.67</v>
      </c>
      <c r="Q2794" s="12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>
        <f t="shared" si="21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25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6"/>
        <v>111</v>
      </c>
      <c r="P2795">
        <f t="shared" si="217"/>
        <v>151.46</v>
      </c>
      <c r="Q2795" s="12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>
        <f t="shared" si="21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25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6"/>
        <v>150</v>
      </c>
      <c r="P2796">
        <f t="shared" si="217"/>
        <v>25</v>
      </c>
      <c r="Q2796" s="12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>
        <f t="shared" si="21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25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6"/>
        <v>104</v>
      </c>
      <c r="P2797">
        <f t="shared" si="217"/>
        <v>36.5</v>
      </c>
      <c r="Q2797" s="12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>
        <f t="shared" si="21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25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6"/>
        <v>116</v>
      </c>
      <c r="P2798">
        <f t="shared" si="217"/>
        <v>44</v>
      </c>
      <c r="Q2798" s="12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>
        <f t="shared" si="21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25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6"/>
        <v>103</v>
      </c>
      <c r="P2799">
        <f t="shared" si="217"/>
        <v>87.36</v>
      </c>
      <c r="Q2799" s="12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>
        <f t="shared" si="21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25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6"/>
        <v>101</v>
      </c>
      <c r="P2800">
        <f t="shared" si="217"/>
        <v>36.47</v>
      </c>
      <c r="Q2800" s="12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>
        <f t="shared" si="21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25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6"/>
        <v>117</v>
      </c>
      <c r="P2801">
        <f t="shared" si="217"/>
        <v>44.86</v>
      </c>
      <c r="Q2801" s="12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>
        <f t="shared" si="21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25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6"/>
        <v>133</v>
      </c>
      <c r="P2802">
        <f t="shared" si="217"/>
        <v>42.9</v>
      </c>
      <c r="Q2802" s="12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>
        <f t="shared" si="21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25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6"/>
        <v>133</v>
      </c>
      <c r="P2803">
        <f t="shared" si="217"/>
        <v>51.23</v>
      </c>
      <c r="Q2803" s="12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>
        <f t="shared" si="21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25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6"/>
        <v>102</v>
      </c>
      <c r="P2804">
        <f t="shared" si="217"/>
        <v>33.94</v>
      </c>
      <c r="Q2804" s="12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>
        <f t="shared" si="21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25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6"/>
        <v>128</v>
      </c>
      <c r="P2805">
        <f t="shared" si="217"/>
        <v>90.74</v>
      </c>
      <c r="Q2805" s="12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>
        <f t="shared" si="21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25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6"/>
        <v>115</v>
      </c>
      <c r="P2806">
        <f t="shared" si="217"/>
        <v>50</v>
      </c>
      <c r="Q2806" s="12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>
        <f t="shared" si="21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25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6"/>
        <v>110</v>
      </c>
      <c r="P2807">
        <f t="shared" si="217"/>
        <v>24.44</v>
      </c>
      <c r="Q2807" s="12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>
        <f t="shared" si="21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25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6"/>
        <v>112</v>
      </c>
      <c r="P2808">
        <f t="shared" si="217"/>
        <v>44.25</v>
      </c>
      <c r="Q2808" s="12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>
        <f t="shared" si="21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25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6"/>
        <v>126</v>
      </c>
      <c r="P2809">
        <f t="shared" si="217"/>
        <v>67.739999999999995</v>
      </c>
      <c r="Q2809" s="12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>
        <f t="shared" si="21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25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6"/>
        <v>100</v>
      </c>
      <c r="P2810">
        <f t="shared" si="217"/>
        <v>65.38</v>
      </c>
      <c r="Q2810" s="12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>
        <f t="shared" si="21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25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6"/>
        <v>102</v>
      </c>
      <c r="P2811">
        <f t="shared" si="217"/>
        <v>121.9</v>
      </c>
      <c r="Q2811" s="12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>
        <f t="shared" si="21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25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6"/>
        <v>108</v>
      </c>
      <c r="P2812">
        <f t="shared" si="217"/>
        <v>47.46</v>
      </c>
      <c r="Q2812" s="12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>
        <f t="shared" si="21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25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6"/>
        <v>100</v>
      </c>
      <c r="P2813">
        <f t="shared" si="217"/>
        <v>92.84</v>
      </c>
      <c r="Q2813" s="12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>
        <f t="shared" si="215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25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6"/>
        <v>113</v>
      </c>
      <c r="P2814">
        <f t="shared" si="217"/>
        <v>68.25</v>
      </c>
      <c r="Q2814" s="12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>
        <f t="shared" si="215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25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6"/>
        <v>128</v>
      </c>
      <c r="P2815">
        <f t="shared" si="217"/>
        <v>37.21</v>
      </c>
      <c r="Q2815" s="12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>
        <f t="shared" si="215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25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6"/>
        <v>108</v>
      </c>
      <c r="P2816">
        <f t="shared" si="217"/>
        <v>25.25</v>
      </c>
      <c r="Q2816" s="12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>
        <f t="shared" si="215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25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6"/>
        <v>242</v>
      </c>
      <c r="P2817">
        <f t="shared" si="217"/>
        <v>43.21</v>
      </c>
      <c r="Q2817" s="12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>
        <f t="shared" si="215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25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6"/>
        <v>142</v>
      </c>
      <c r="P2818">
        <f t="shared" si="217"/>
        <v>25.13</v>
      </c>
      <c r="Q2818" s="12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>
        <f t="shared" ref="U2818:U2881" si="220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25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1">ROUND(E2819/D2819*100, 0)</f>
        <v>130</v>
      </c>
      <c r="P2819">
        <f t="shared" ref="P2819:P2882" si="222">IFERROR(ROUND(E2819/L2819,2),0)</f>
        <v>23.64</v>
      </c>
      <c r="Q2819" s="12" t="s">
        <v>8315</v>
      </c>
      <c r="R2819" t="s">
        <v>8316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>
        <f t="shared" si="220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25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106</v>
      </c>
      <c r="P2820">
        <f t="shared" si="222"/>
        <v>103.95</v>
      </c>
      <c r="Q2820" s="12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>
        <f t="shared" si="220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25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105</v>
      </c>
      <c r="P2821">
        <f t="shared" si="222"/>
        <v>50.38</v>
      </c>
      <c r="Q2821" s="12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>
        <f t="shared" si="220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25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136</v>
      </c>
      <c r="P2822">
        <f t="shared" si="222"/>
        <v>13.6</v>
      </c>
      <c r="Q2822" s="12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>
        <f t="shared" si="220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25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100</v>
      </c>
      <c r="P2823">
        <f t="shared" si="222"/>
        <v>28.57</v>
      </c>
      <c r="Q2823" s="12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>
        <f t="shared" si="220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25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100</v>
      </c>
      <c r="P2824">
        <f t="shared" si="222"/>
        <v>63.83</v>
      </c>
      <c r="Q2824" s="12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>
        <f t="shared" si="220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25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124</v>
      </c>
      <c r="P2825">
        <f t="shared" si="222"/>
        <v>8.86</v>
      </c>
      <c r="Q2825" s="12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>
        <f t="shared" si="220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25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117</v>
      </c>
      <c r="P2826">
        <f t="shared" si="222"/>
        <v>50.67</v>
      </c>
      <c r="Q2826" s="12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>
        <f t="shared" si="220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25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103</v>
      </c>
      <c r="P2827">
        <f t="shared" si="222"/>
        <v>60.78</v>
      </c>
      <c r="Q2827" s="12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>
        <f t="shared" si="220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25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108</v>
      </c>
      <c r="P2828">
        <f t="shared" si="222"/>
        <v>113.42</v>
      </c>
      <c r="Q2828" s="12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>
        <f t="shared" si="220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25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120</v>
      </c>
      <c r="P2829">
        <f t="shared" si="222"/>
        <v>104.57</v>
      </c>
      <c r="Q2829" s="12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>
        <f t="shared" si="220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25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100</v>
      </c>
      <c r="P2830">
        <f t="shared" si="222"/>
        <v>98.31</v>
      </c>
      <c r="Q2830" s="12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>
        <f t="shared" si="220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25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107</v>
      </c>
      <c r="P2831">
        <f t="shared" si="222"/>
        <v>35.04</v>
      </c>
      <c r="Q2831" s="12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>
        <f t="shared" si="220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25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100</v>
      </c>
      <c r="P2832">
        <f t="shared" si="222"/>
        <v>272.73</v>
      </c>
      <c r="Q2832" s="12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>
        <f t="shared" si="220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25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111</v>
      </c>
      <c r="P2833">
        <f t="shared" si="222"/>
        <v>63.85</v>
      </c>
      <c r="Q2833" s="12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>
        <f t="shared" si="220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25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115</v>
      </c>
      <c r="P2834">
        <f t="shared" si="222"/>
        <v>30.19</v>
      </c>
      <c r="Q2834" s="12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>
        <f t="shared" si="220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25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108</v>
      </c>
      <c r="P2835">
        <f t="shared" si="222"/>
        <v>83.51</v>
      </c>
      <c r="Q2835" s="12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>
        <f t="shared" si="220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25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170</v>
      </c>
      <c r="P2836">
        <f t="shared" si="222"/>
        <v>64.760000000000005</v>
      </c>
      <c r="Q2836" s="12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>
        <f t="shared" si="220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25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187</v>
      </c>
      <c r="P2837">
        <f t="shared" si="222"/>
        <v>20.12</v>
      </c>
      <c r="Q2837" s="12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>
        <f t="shared" si="220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25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108</v>
      </c>
      <c r="P2838">
        <f t="shared" si="222"/>
        <v>44.09</v>
      </c>
      <c r="Q2838" s="12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>
        <f t="shared" si="220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25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100</v>
      </c>
      <c r="P2839">
        <f t="shared" si="222"/>
        <v>40.479999999999997</v>
      </c>
      <c r="Q2839" s="12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>
        <f t="shared" si="220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25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120</v>
      </c>
      <c r="P2840">
        <f t="shared" si="222"/>
        <v>44.54</v>
      </c>
      <c r="Q2840" s="12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>
        <f t="shared" si="220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25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111</v>
      </c>
      <c r="P2841">
        <f t="shared" si="222"/>
        <v>125.81</v>
      </c>
      <c r="Q2841" s="12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>
        <f t="shared" si="220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25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104</v>
      </c>
      <c r="P2842">
        <f t="shared" si="222"/>
        <v>19.7</v>
      </c>
      <c r="Q2842" s="12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>
        <f t="shared" si="220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25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1</v>
      </c>
      <c r="P2843">
        <f t="shared" si="222"/>
        <v>10</v>
      </c>
      <c r="Q2843" s="12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>
        <f t="shared" si="220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25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0</v>
      </c>
      <c r="P2844">
        <f t="shared" si="222"/>
        <v>0</v>
      </c>
      <c r="Q2844" s="12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>
        <f t="shared" si="220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25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0</v>
      </c>
      <c r="P2845">
        <f t="shared" si="222"/>
        <v>0</v>
      </c>
      <c r="Q2845" s="12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>
        <f t="shared" si="220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25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5</v>
      </c>
      <c r="P2846">
        <f t="shared" si="222"/>
        <v>30</v>
      </c>
      <c r="Q2846" s="12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>
        <f t="shared" si="220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25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32</v>
      </c>
      <c r="P2847">
        <f t="shared" si="222"/>
        <v>60.67</v>
      </c>
      <c r="Q2847" s="12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>
        <f t="shared" si="220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25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0</v>
      </c>
      <c r="P2848">
        <f t="shared" si="222"/>
        <v>0</v>
      </c>
      <c r="Q2848" s="12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>
        <f t="shared" si="220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25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0</v>
      </c>
      <c r="P2849">
        <f t="shared" si="222"/>
        <v>0</v>
      </c>
      <c r="Q2849" s="12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>
        <f t="shared" si="220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25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0</v>
      </c>
      <c r="P2850">
        <f t="shared" si="222"/>
        <v>23.33</v>
      </c>
      <c r="Q2850" s="12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>
        <f t="shared" si="220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25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1</v>
      </c>
      <c r="P2851">
        <f t="shared" si="222"/>
        <v>5</v>
      </c>
      <c r="Q2851" s="12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>
        <f t="shared" si="220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25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4</v>
      </c>
      <c r="P2852">
        <f t="shared" si="222"/>
        <v>23.92</v>
      </c>
      <c r="Q2852" s="12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>
        <f t="shared" si="220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25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0</v>
      </c>
      <c r="P2853">
        <f t="shared" si="222"/>
        <v>0</v>
      </c>
      <c r="Q2853" s="12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>
        <f t="shared" si="220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25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2</v>
      </c>
      <c r="P2854">
        <f t="shared" si="222"/>
        <v>15.83</v>
      </c>
      <c r="Q2854" s="12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>
        <f t="shared" si="220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25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0</v>
      </c>
      <c r="P2855">
        <f t="shared" si="222"/>
        <v>0</v>
      </c>
      <c r="Q2855" s="12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>
        <f t="shared" si="220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25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42</v>
      </c>
      <c r="P2856">
        <f t="shared" si="222"/>
        <v>29.79</v>
      </c>
      <c r="Q2856" s="12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>
        <f t="shared" si="220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25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50</v>
      </c>
      <c r="P2857">
        <f t="shared" si="222"/>
        <v>60</v>
      </c>
      <c r="Q2857" s="12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>
        <f t="shared" si="220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25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5</v>
      </c>
      <c r="P2858">
        <f t="shared" si="222"/>
        <v>24.33</v>
      </c>
      <c r="Q2858" s="12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>
        <f t="shared" si="220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25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20</v>
      </c>
      <c r="P2859">
        <f t="shared" si="222"/>
        <v>500</v>
      </c>
      <c r="Q2859" s="12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>
        <f t="shared" si="220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25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0</v>
      </c>
      <c r="P2860">
        <f t="shared" si="222"/>
        <v>0</v>
      </c>
      <c r="Q2860" s="12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>
        <f t="shared" si="220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25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2</v>
      </c>
      <c r="P2861">
        <f t="shared" si="222"/>
        <v>35</v>
      </c>
      <c r="Q2861" s="12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>
        <f t="shared" si="220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25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7</v>
      </c>
      <c r="P2862">
        <f t="shared" si="222"/>
        <v>29.56</v>
      </c>
      <c r="Q2862" s="12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>
        <f t="shared" si="220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25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32</v>
      </c>
      <c r="P2863">
        <f t="shared" si="222"/>
        <v>26.67</v>
      </c>
      <c r="Q2863" s="12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>
        <f t="shared" si="220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25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0</v>
      </c>
      <c r="P2864">
        <f t="shared" si="222"/>
        <v>18.329999999999998</v>
      </c>
      <c r="Q2864" s="12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>
        <f t="shared" si="220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25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0</v>
      </c>
      <c r="P2865">
        <f t="shared" si="222"/>
        <v>20</v>
      </c>
      <c r="Q2865" s="12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>
        <f t="shared" si="220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25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2</v>
      </c>
      <c r="P2866">
        <f t="shared" si="222"/>
        <v>13.33</v>
      </c>
      <c r="Q2866" s="12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>
        <f t="shared" si="220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25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0</v>
      </c>
      <c r="P2867">
        <f t="shared" si="222"/>
        <v>0</v>
      </c>
      <c r="Q2867" s="12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>
        <f t="shared" si="220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25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1</v>
      </c>
      <c r="P2868">
        <f t="shared" si="222"/>
        <v>22.5</v>
      </c>
      <c r="Q2868" s="12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>
        <f t="shared" si="220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25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20</v>
      </c>
      <c r="P2869">
        <f t="shared" si="222"/>
        <v>50.4</v>
      </c>
      <c r="Q2869" s="12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>
        <f t="shared" si="220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25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42</v>
      </c>
      <c r="P2870">
        <f t="shared" si="222"/>
        <v>105.03</v>
      </c>
      <c r="Q2870" s="12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>
        <f t="shared" si="220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25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1</v>
      </c>
      <c r="P2871">
        <f t="shared" si="222"/>
        <v>35.4</v>
      </c>
      <c r="Q2871" s="12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>
        <f t="shared" si="220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25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15</v>
      </c>
      <c r="P2872">
        <f t="shared" si="222"/>
        <v>83.33</v>
      </c>
      <c r="Q2872" s="12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>
        <f t="shared" si="220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25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5</v>
      </c>
      <c r="P2873">
        <f t="shared" si="222"/>
        <v>35.92</v>
      </c>
      <c r="Q2873" s="12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>
        <f t="shared" si="220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25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0</v>
      </c>
      <c r="P2874">
        <f t="shared" si="222"/>
        <v>0</v>
      </c>
      <c r="Q2874" s="12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>
        <f t="shared" si="220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25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38</v>
      </c>
      <c r="P2875">
        <f t="shared" si="222"/>
        <v>119.13</v>
      </c>
      <c r="Q2875" s="12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>
        <f t="shared" si="220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25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5</v>
      </c>
      <c r="P2876">
        <f t="shared" si="222"/>
        <v>90.33</v>
      </c>
      <c r="Q2876" s="12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>
        <f t="shared" si="220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25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0</v>
      </c>
      <c r="P2877">
        <f t="shared" si="222"/>
        <v>2.33</v>
      </c>
      <c r="Q2877" s="12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>
        <f t="shared" si="220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25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0</v>
      </c>
      <c r="P2878">
        <f t="shared" si="222"/>
        <v>0</v>
      </c>
      <c r="Q2878" s="12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>
        <f t="shared" si="220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25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11</v>
      </c>
      <c r="P2879">
        <f t="shared" si="222"/>
        <v>108.33</v>
      </c>
      <c r="Q2879" s="12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>
        <f t="shared" si="220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25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2</v>
      </c>
      <c r="P2880">
        <f t="shared" si="222"/>
        <v>15.75</v>
      </c>
      <c r="Q2880" s="12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>
        <f t="shared" si="220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25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0</v>
      </c>
      <c r="P2881">
        <f t="shared" si="222"/>
        <v>29</v>
      </c>
      <c r="Q2881" s="12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>
        <f t="shared" si="220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25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1"/>
        <v>23</v>
      </c>
      <c r="P2882">
        <f t="shared" si="222"/>
        <v>96.55</v>
      </c>
      <c r="Q2882" s="12" t="s">
        <v>8315</v>
      </c>
      <c r="R2882" t="s">
        <v>8316</v>
      </c>
      <c r="S2882" s="15">
        <f t="shared" si="223"/>
        <v>42192.905694444446</v>
      </c>
      <c r="T2882" s="15">
        <f t="shared" si="224"/>
        <v>42236.711805555555</v>
      </c>
      <c r="U2882">
        <f t="shared" ref="U2882:U2945" si="225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25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6">ROUND(E2883/D2883*100, 0)</f>
        <v>0</v>
      </c>
      <c r="P2883">
        <f t="shared" ref="P2883:P2946" si="227">IFERROR(ROUND(E2883/L2883,2),0)</f>
        <v>0</v>
      </c>
      <c r="Q2883" s="12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si="225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25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34</v>
      </c>
      <c r="P2884">
        <f t="shared" si="227"/>
        <v>63</v>
      </c>
      <c r="Q2884" s="12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>
        <f t="shared" si="225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25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19</v>
      </c>
      <c r="P2885">
        <f t="shared" si="227"/>
        <v>381.6</v>
      </c>
      <c r="Q2885" s="12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>
        <f t="shared" si="225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25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>
        <f t="shared" si="227"/>
        <v>46.25</v>
      </c>
      <c r="Q2886" s="12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>
        <f t="shared" si="225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25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33</v>
      </c>
      <c r="P2887">
        <f t="shared" si="227"/>
        <v>26</v>
      </c>
      <c r="Q2887" s="12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>
        <f t="shared" si="225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25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5</v>
      </c>
      <c r="P2888">
        <f t="shared" si="227"/>
        <v>10</v>
      </c>
      <c r="Q2888" s="12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>
        <f t="shared" si="225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25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>
        <f t="shared" si="227"/>
        <v>5</v>
      </c>
      <c r="Q2889" s="12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>
        <f t="shared" si="225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25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>
        <f t="shared" si="227"/>
        <v>0</v>
      </c>
      <c r="Q2890" s="12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>
        <f t="shared" si="225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25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38</v>
      </c>
      <c r="P2891">
        <f t="shared" si="227"/>
        <v>81.569999999999993</v>
      </c>
      <c r="Q2891" s="12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>
        <f t="shared" si="225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25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1</v>
      </c>
      <c r="P2892">
        <f t="shared" si="227"/>
        <v>7</v>
      </c>
      <c r="Q2892" s="12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>
        <f t="shared" si="225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25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3</v>
      </c>
      <c r="P2893">
        <f t="shared" si="227"/>
        <v>27.3</v>
      </c>
      <c r="Q2893" s="12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>
        <f t="shared" si="225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25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9</v>
      </c>
      <c r="P2894">
        <f t="shared" si="227"/>
        <v>29.41</v>
      </c>
      <c r="Q2894" s="12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>
        <f t="shared" si="225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25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1</v>
      </c>
      <c r="P2895">
        <f t="shared" si="227"/>
        <v>12.5</v>
      </c>
      <c r="Q2895" s="12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>
        <f t="shared" si="225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25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>
        <f t="shared" si="227"/>
        <v>0</v>
      </c>
      <c r="Q2896" s="12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>
        <f t="shared" si="225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25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5</v>
      </c>
      <c r="P2897">
        <f t="shared" si="227"/>
        <v>5.75</v>
      </c>
      <c r="Q2897" s="12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>
        <f t="shared" si="225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25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21</v>
      </c>
      <c r="P2898">
        <f t="shared" si="227"/>
        <v>52.08</v>
      </c>
      <c r="Q2898" s="12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>
        <f t="shared" si="225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25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5</v>
      </c>
      <c r="P2899">
        <f t="shared" si="227"/>
        <v>183.33</v>
      </c>
      <c r="Q2899" s="12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>
        <f t="shared" si="225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25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4</v>
      </c>
      <c r="P2900">
        <f t="shared" si="227"/>
        <v>26.33</v>
      </c>
      <c r="Q2900" s="12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>
        <f t="shared" si="225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25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>
        <f t="shared" si="227"/>
        <v>0</v>
      </c>
      <c r="Q2901" s="12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>
        <f t="shared" si="225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25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62</v>
      </c>
      <c r="P2902">
        <f t="shared" si="227"/>
        <v>486.43</v>
      </c>
      <c r="Q2902" s="12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>
        <f t="shared" si="225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25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1</v>
      </c>
      <c r="P2903">
        <f t="shared" si="227"/>
        <v>3</v>
      </c>
      <c r="Q2903" s="12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>
        <f t="shared" si="225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25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>
        <f t="shared" si="227"/>
        <v>25</v>
      </c>
      <c r="Q2904" s="12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>
        <f t="shared" si="225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25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1</v>
      </c>
      <c r="P2905">
        <f t="shared" si="227"/>
        <v>9.75</v>
      </c>
      <c r="Q2905" s="12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>
        <f t="shared" si="225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25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5</v>
      </c>
      <c r="P2906">
        <f t="shared" si="227"/>
        <v>18.75</v>
      </c>
      <c r="Q2906" s="12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>
        <f t="shared" si="225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25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18</v>
      </c>
      <c r="P2907">
        <f t="shared" si="227"/>
        <v>36.590000000000003</v>
      </c>
      <c r="Q2907" s="12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>
        <f t="shared" si="225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25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9</v>
      </c>
      <c r="P2908">
        <f t="shared" si="227"/>
        <v>80.709999999999994</v>
      </c>
      <c r="Q2908" s="12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>
        <f t="shared" si="225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25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>
        <f t="shared" si="227"/>
        <v>1</v>
      </c>
      <c r="Q2909" s="12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>
        <f t="shared" si="225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25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3</v>
      </c>
      <c r="P2910">
        <f t="shared" si="227"/>
        <v>52.8</v>
      </c>
      <c r="Q2910" s="12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>
        <f t="shared" si="225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25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>
        <f t="shared" si="227"/>
        <v>20</v>
      </c>
      <c r="Q2911" s="12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>
        <f t="shared" si="225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25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>
        <f t="shared" si="227"/>
        <v>1</v>
      </c>
      <c r="Q2912" s="12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>
        <f t="shared" si="225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25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37</v>
      </c>
      <c r="P2913">
        <f t="shared" si="227"/>
        <v>46.93</v>
      </c>
      <c r="Q2913" s="12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>
        <f t="shared" si="225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25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14</v>
      </c>
      <c r="P2914">
        <f t="shared" si="227"/>
        <v>78.08</v>
      </c>
      <c r="Q2914" s="12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>
        <f t="shared" si="225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25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>
        <f t="shared" si="227"/>
        <v>1</v>
      </c>
      <c r="Q2915" s="12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>
        <f t="shared" si="225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25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>
        <f t="shared" si="227"/>
        <v>1</v>
      </c>
      <c r="Q2916" s="12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>
        <f t="shared" si="225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25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61</v>
      </c>
      <c r="P2917">
        <f t="shared" si="227"/>
        <v>203.67</v>
      </c>
      <c r="Q2917" s="12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>
        <f t="shared" si="225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25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8</v>
      </c>
      <c r="P2918">
        <f t="shared" si="227"/>
        <v>20.71</v>
      </c>
      <c r="Q2918" s="12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>
        <f t="shared" si="225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25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22</v>
      </c>
      <c r="P2919">
        <f t="shared" si="227"/>
        <v>48.56</v>
      </c>
      <c r="Q2919" s="12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>
        <f t="shared" si="225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25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27</v>
      </c>
      <c r="P2920">
        <f t="shared" si="227"/>
        <v>68.099999999999994</v>
      </c>
      <c r="Q2920" s="12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>
        <f t="shared" si="225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25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9</v>
      </c>
      <c r="P2921">
        <f t="shared" si="227"/>
        <v>8.5</v>
      </c>
      <c r="Q2921" s="12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>
        <f t="shared" si="225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25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27</v>
      </c>
      <c r="P2922">
        <f t="shared" si="227"/>
        <v>51.62</v>
      </c>
      <c r="Q2922" s="12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>
        <f t="shared" si="225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25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129</v>
      </c>
      <c r="P2923">
        <f t="shared" si="227"/>
        <v>43</v>
      </c>
      <c r="Q2923" s="12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>
        <f t="shared" si="225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25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100</v>
      </c>
      <c r="P2924">
        <f t="shared" si="227"/>
        <v>83.33</v>
      </c>
      <c r="Q2924" s="12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>
        <f t="shared" si="225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25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100</v>
      </c>
      <c r="P2925">
        <f t="shared" si="227"/>
        <v>30</v>
      </c>
      <c r="Q2925" s="12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>
        <f t="shared" si="225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25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103</v>
      </c>
      <c r="P2926">
        <f t="shared" si="227"/>
        <v>175.51</v>
      </c>
      <c r="Q2926" s="12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>
        <f t="shared" si="225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25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102</v>
      </c>
      <c r="P2927">
        <f t="shared" si="227"/>
        <v>231.66</v>
      </c>
      <c r="Q2927" s="12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>
        <f t="shared" si="225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25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125</v>
      </c>
      <c r="P2928">
        <f t="shared" si="227"/>
        <v>75</v>
      </c>
      <c r="Q2928" s="12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>
        <f t="shared" si="225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25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131</v>
      </c>
      <c r="P2929">
        <f t="shared" si="227"/>
        <v>112.14</v>
      </c>
      <c r="Q2929" s="12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>
        <f t="shared" si="225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25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100</v>
      </c>
      <c r="P2930">
        <f t="shared" si="227"/>
        <v>41.67</v>
      </c>
      <c r="Q2930" s="12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>
        <f t="shared" si="225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25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102</v>
      </c>
      <c r="P2931">
        <f t="shared" si="227"/>
        <v>255.17</v>
      </c>
      <c r="Q2931" s="12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>
        <f t="shared" si="225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25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101</v>
      </c>
      <c r="P2932">
        <f t="shared" si="227"/>
        <v>162.77000000000001</v>
      </c>
      <c r="Q2932" s="12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>
        <f t="shared" si="225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25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106</v>
      </c>
      <c r="P2933">
        <f t="shared" si="227"/>
        <v>88.33</v>
      </c>
      <c r="Q2933" s="12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>
        <f t="shared" si="225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25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105</v>
      </c>
      <c r="P2934">
        <f t="shared" si="227"/>
        <v>85.74</v>
      </c>
      <c r="Q2934" s="12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>
        <f t="shared" si="225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25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103</v>
      </c>
      <c r="P2935">
        <f t="shared" si="227"/>
        <v>47.57</v>
      </c>
      <c r="Q2935" s="12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>
        <f t="shared" si="225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25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108</v>
      </c>
      <c r="P2936">
        <f t="shared" si="227"/>
        <v>72.97</v>
      </c>
      <c r="Q2936" s="12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>
        <f t="shared" si="225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25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101</v>
      </c>
      <c r="P2937">
        <f t="shared" si="227"/>
        <v>90.54</v>
      </c>
      <c r="Q2937" s="12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>
        <f t="shared" si="225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25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128</v>
      </c>
      <c r="P2938">
        <f t="shared" si="227"/>
        <v>37.65</v>
      </c>
      <c r="Q2938" s="12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>
        <f t="shared" si="225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25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133</v>
      </c>
      <c r="P2939">
        <f t="shared" si="227"/>
        <v>36.36</v>
      </c>
      <c r="Q2939" s="12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>
        <f t="shared" si="225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25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101</v>
      </c>
      <c r="P2940">
        <f t="shared" si="227"/>
        <v>126.72</v>
      </c>
      <c r="Q2940" s="12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>
        <f t="shared" si="225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25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103</v>
      </c>
      <c r="P2941">
        <f t="shared" si="227"/>
        <v>329.2</v>
      </c>
      <c r="Q2941" s="12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>
        <f t="shared" si="225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25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107</v>
      </c>
      <c r="P2942">
        <f t="shared" si="227"/>
        <v>81.239999999999995</v>
      </c>
      <c r="Q2942" s="12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>
        <f t="shared" si="225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25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>
        <f t="shared" si="227"/>
        <v>1</v>
      </c>
      <c r="Q2943" s="12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>
        <f t="shared" si="225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25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20</v>
      </c>
      <c r="P2944">
        <f t="shared" si="227"/>
        <v>202.23</v>
      </c>
      <c r="Q2944" s="12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>
        <f t="shared" si="225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25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>
        <f t="shared" si="227"/>
        <v>0</v>
      </c>
      <c r="Q2945" s="12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>
        <f t="shared" si="225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25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6"/>
        <v>1</v>
      </c>
      <c r="P2946">
        <f t="shared" si="227"/>
        <v>100</v>
      </c>
      <c r="Q2946" s="12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  <c r="U2946">
        <f t="shared" ref="U2946:U3009" si="230">YEAR(S2946)</f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25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1">ROUND(E2947/D2947*100, 0)</f>
        <v>0</v>
      </c>
      <c r="P2947">
        <f t="shared" ref="P2947:P3010" si="232">IFERROR(ROUND(E2947/L2947,2),0)</f>
        <v>0</v>
      </c>
      <c r="Q2947" s="12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si="230"/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25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>
        <f t="shared" si="232"/>
        <v>1</v>
      </c>
      <c r="Q2948" s="12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0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25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4</v>
      </c>
      <c r="P2949">
        <f t="shared" si="232"/>
        <v>82.46</v>
      </c>
      <c r="Q2949" s="12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0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25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>
        <f t="shared" si="232"/>
        <v>2.67</v>
      </c>
      <c r="Q2950" s="12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0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25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3</v>
      </c>
      <c r="P2951">
        <f t="shared" si="232"/>
        <v>12.5</v>
      </c>
      <c r="Q2951" s="12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0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25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>
        <f t="shared" si="232"/>
        <v>0</v>
      </c>
      <c r="Q2952" s="12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0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25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2</v>
      </c>
      <c r="P2953">
        <f t="shared" si="232"/>
        <v>18.899999999999999</v>
      </c>
      <c r="Q2953" s="12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0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25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8</v>
      </c>
      <c r="P2954">
        <f t="shared" si="232"/>
        <v>200.63</v>
      </c>
      <c r="Q2954" s="12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si="230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25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>
        <f t="shared" si="232"/>
        <v>201.67</v>
      </c>
      <c r="Q2955" s="12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0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25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>
        <f t="shared" si="232"/>
        <v>0</v>
      </c>
      <c r="Q2956" s="12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0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25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60</v>
      </c>
      <c r="P2957">
        <f t="shared" si="232"/>
        <v>65</v>
      </c>
      <c r="Q2957" s="12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0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25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17</v>
      </c>
      <c r="P2958">
        <f t="shared" si="232"/>
        <v>66.099999999999994</v>
      </c>
      <c r="Q2958" s="12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0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25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2</v>
      </c>
      <c r="P2959">
        <f t="shared" si="232"/>
        <v>93.33</v>
      </c>
      <c r="Q2959" s="12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0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25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>
        <f t="shared" si="232"/>
        <v>0</v>
      </c>
      <c r="Q2960" s="12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0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25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>
        <f t="shared" si="232"/>
        <v>0</v>
      </c>
      <c r="Q2961" s="12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0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25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>
        <f t="shared" si="232"/>
        <v>0</v>
      </c>
      <c r="Q2962" s="12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25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110</v>
      </c>
      <c r="P2963">
        <f t="shared" si="232"/>
        <v>50.75</v>
      </c>
      <c r="Q2963" s="12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25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122</v>
      </c>
      <c r="P2964">
        <f t="shared" si="232"/>
        <v>60.9</v>
      </c>
      <c r="Q2964" s="12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25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107</v>
      </c>
      <c r="P2965">
        <f t="shared" si="232"/>
        <v>109.03</v>
      </c>
      <c r="Q2965" s="12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25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101</v>
      </c>
      <c r="P2966">
        <f t="shared" si="232"/>
        <v>25.69</v>
      </c>
      <c r="Q2966" s="12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25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109</v>
      </c>
      <c r="P2967">
        <f t="shared" si="232"/>
        <v>41.92</v>
      </c>
      <c r="Q2967" s="12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25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114</v>
      </c>
      <c r="P2968">
        <f t="shared" si="232"/>
        <v>88.77</v>
      </c>
      <c r="Q2968" s="12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25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114</v>
      </c>
      <c r="P2969">
        <f t="shared" si="232"/>
        <v>80.23</v>
      </c>
      <c r="Q2969" s="12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25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106</v>
      </c>
      <c r="P2970">
        <f t="shared" si="232"/>
        <v>78.94</v>
      </c>
      <c r="Q2970" s="12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25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163</v>
      </c>
      <c r="P2971">
        <f t="shared" si="232"/>
        <v>95.59</v>
      </c>
      <c r="Q2971" s="12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25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106</v>
      </c>
      <c r="P2972">
        <f t="shared" si="232"/>
        <v>69.89</v>
      </c>
      <c r="Q2972" s="12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25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100</v>
      </c>
      <c r="P2973">
        <f t="shared" si="232"/>
        <v>74.53</v>
      </c>
      <c r="Q2973" s="12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25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105</v>
      </c>
      <c r="P2974">
        <f t="shared" si="232"/>
        <v>123.94</v>
      </c>
      <c r="Q2974" s="12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25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175</v>
      </c>
      <c r="P2975">
        <f t="shared" si="232"/>
        <v>264.85000000000002</v>
      </c>
      <c r="Q2975" s="12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0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25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102</v>
      </c>
      <c r="P2976">
        <f t="shared" si="232"/>
        <v>58.62</v>
      </c>
      <c r="Q2976" s="12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25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100</v>
      </c>
      <c r="P2977">
        <f t="shared" si="232"/>
        <v>70.88</v>
      </c>
      <c r="Q2977" s="12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25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171</v>
      </c>
      <c r="P2978">
        <f t="shared" si="232"/>
        <v>8.57</v>
      </c>
      <c r="Q2978" s="12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25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114</v>
      </c>
      <c r="P2979">
        <f t="shared" si="232"/>
        <v>113.57</v>
      </c>
      <c r="Q2979" s="12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25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129</v>
      </c>
      <c r="P2980">
        <f t="shared" si="232"/>
        <v>60.69</v>
      </c>
      <c r="Q2980" s="12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25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101</v>
      </c>
      <c r="P2981">
        <f t="shared" si="232"/>
        <v>110.22</v>
      </c>
      <c r="Q2981" s="12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25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109</v>
      </c>
      <c r="P2982">
        <f t="shared" si="232"/>
        <v>136.46</v>
      </c>
      <c r="Q2982" s="12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0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25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129</v>
      </c>
      <c r="P2983">
        <f t="shared" si="232"/>
        <v>53.16</v>
      </c>
      <c r="Q2983" s="12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0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25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102</v>
      </c>
      <c r="P2984">
        <f t="shared" si="232"/>
        <v>86.49</v>
      </c>
      <c r="Q2984" s="12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0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25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147</v>
      </c>
      <c r="P2985">
        <f t="shared" si="232"/>
        <v>155.24</v>
      </c>
      <c r="Q2985" s="12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0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25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100</v>
      </c>
      <c r="P2986">
        <f t="shared" si="232"/>
        <v>115.08</v>
      </c>
      <c r="Q2986" s="12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0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25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122</v>
      </c>
      <c r="P2987">
        <f t="shared" si="232"/>
        <v>109.59</v>
      </c>
      <c r="Q2987" s="12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0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25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106</v>
      </c>
      <c r="P2988">
        <f t="shared" si="232"/>
        <v>45.21</v>
      </c>
      <c r="Q2988" s="12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0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25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110</v>
      </c>
      <c r="P2989">
        <f t="shared" si="232"/>
        <v>104.15</v>
      </c>
      <c r="Q2989" s="12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si="230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25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100</v>
      </c>
      <c r="P2990">
        <f t="shared" si="232"/>
        <v>35.71</v>
      </c>
      <c r="Q2990" s="12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0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25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177</v>
      </c>
      <c r="P2991">
        <f t="shared" si="232"/>
        <v>97</v>
      </c>
      <c r="Q2991" s="12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0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25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100</v>
      </c>
      <c r="P2992">
        <f t="shared" si="232"/>
        <v>370.37</v>
      </c>
      <c r="Q2992" s="12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0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25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103</v>
      </c>
      <c r="P2993">
        <f t="shared" si="232"/>
        <v>94.41</v>
      </c>
      <c r="Q2993" s="12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0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25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105</v>
      </c>
      <c r="P2994">
        <f t="shared" si="232"/>
        <v>48.98</v>
      </c>
      <c r="Q2994" s="12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0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25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100</v>
      </c>
      <c r="P2995">
        <f t="shared" si="232"/>
        <v>45.59</v>
      </c>
      <c r="Q2995" s="12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0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25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458</v>
      </c>
      <c r="P2996">
        <f t="shared" si="232"/>
        <v>23.28</v>
      </c>
      <c r="Q2996" s="12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0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25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105</v>
      </c>
      <c r="P2997">
        <f t="shared" si="232"/>
        <v>63.23</v>
      </c>
      <c r="Q2997" s="12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0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25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172</v>
      </c>
      <c r="P2998">
        <f t="shared" si="232"/>
        <v>153.52000000000001</v>
      </c>
      <c r="Q2998" s="12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0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25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104</v>
      </c>
      <c r="P2999">
        <f t="shared" si="232"/>
        <v>90.2</v>
      </c>
      <c r="Q2999" s="12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0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25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103</v>
      </c>
      <c r="P3000">
        <f t="shared" si="232"/>
        <v>118.97</v>
      </c>
      <c r="Q3000" s="12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0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25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119</v>
      </c>
      <c r="P3001">
        <f t="shared" si="232"/>
        <v>80.25</v>
      </c>
      <c r="Q3001" s="12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0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25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100</v>
      </c>
      <c r="P3002">
        <f t="shared" si="232"/>
        <v>62.5</v>
      </c>
      <c r="Q3002" s="12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0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25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319</v>
      </c>
      <c r="P3003">
        <f t="shared" si="232"/>
        <v>131.38</v>
      </c>
      <c r="Q3003" s="12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0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25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109</v>
      </c>
      <c r="P3004">
        <f t="shared" si="232"/>
        <v>73.03</v>
      </c>
      <c r="Q3004" s="12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>
        <f t="shared" si="230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25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101</v>
      </c>
      <c r="P3005">
        <f t="shared" si="232"/>
        <v>178.53</v>
      </c>
      <c r="Q3005" s="12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0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25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113</v>
      </c>
      <c r="P3006">
        <f t="shared" si="232"/>
        <v>162.91</v>
      </c>
      <c r="Q3006" s="12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0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25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120</v>
      </c>
      <c r="P3007">
        <f t="shared" si="232"/>
        <v>108.24</v>
      </c>
      <c r="Q3007" s="12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0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25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108</v>
      </c>
      <c r="P3008">
        <f t="shared" si="232"/>
        <v>88.87</v>
      </c>
      <c r="Q3008" s="12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0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25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180</v>
      </c>
      <c r="P3009">
        <f t="shared" si="232"/>
        <v>54</v>
      </c>
      <c r="Q3009" s="12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0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25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1"/>
        <v>101</v>
      </c>
      <c r="P3010">
        <f t="shared" si="232"/>
        <v>116.73</v>
      </c>
      <c r="Q3010" s="12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>
        <f t="shared" ref="U3010:U3073" si="235">YEAR(S3010)</f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25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6">ROUND(E3011/D3011*100, 0)</f>
        <v>120</v>
      </c>
      <c r="P3011">
        <f t="shared" ref="P3011:P3074" si="237">IFERROR(ROUND(E3011/L3011,2),0)</f>
        <v>233.9</v>
      </c>
      <c r="Q3011" s="12" t="s">
        <v>8315</v>
      </c>
      <c r="R3011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si="235"/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25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158</v>
      </c>
      <c r="P3012">
        <f t="shared" si="237"/>
        <v>158</v>
      </c>
      <c r="Q3012" s="12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>
        <f t="shared" si="235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25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124</v>
      </c>
      <c r="P3013">
        <f t="shared" si="237"/>
        <v>14.84</v>
      </c>
      <c r="Q3013" s="12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>
        <f t="shared" si="235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25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117</v>
      </c>
      <c r="P3014">
        <f t="shared" si="237"/>
        <v>85.18</v>
      </c>
      <c r="Q3014" s="12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>
        <f t="shared" si="235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25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157</v>
      </c>
      <c r="P3015">
        <f t="shared" si="237"/>
        <v>146.69</v>
      </c>
      <c r="Q3015" s="12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>
        <f t="shared" si="235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25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113</v>
      </c>
      <c r="P3016">
        <f t="shared" si="237"/>
        <v>50.76</v>
      </c>
      <c r="Q3016" s="12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>
        <f t="shared" si="235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25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103</v>
      </c>
      <c r="P3017">
        <f t="shared" si="237"/>
        <v>87.7</v>
      </c>
      <c r="Q3017" s="12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>
        <f t="shared" si="235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25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103</v>
      </c>
      <c r="P3018">
        <f t="shared" si="237"/>
        <v>242.28</v>
      </c>
      <c r="Q3018" s="12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>
        <f t="shared" si="235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25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106</v>
      </c>
      <c r="P3019">
        <f t="shared" si="237"/>
        <v>146.44999999999999</v>
      </c>
      <c r="Q3019" s="12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>
        <f t="shared" si="235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25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101</v>
      </c>
      <c r="P3020">
        <f t="shared" si="237"/>
        <v>103.17</v>
      </c>
      <c r="Q3020" s="12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>
        <f t="shared" si="235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25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121</v>
      </c>
      <c r="P3021">
        <f t="shared" si="237"/>
        <v>80.459999999999994</v>
      </c>
      <c r="Q3021" s="12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>
        <f t="shared" si="235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25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101</v>
      </c>
      <c r="P3022">
        <f t="shared" si="237"/>
        <v>234.67</v>
      </c>
      <c r="Q3022" s="12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>
        <f t="shared" si="235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25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116</v>
      </c>
      <c r="P3023">
        <f t="shared" si="237"/>
        <v>50.69</v>
      </c>
      <c r="Q3023" s="12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>
        <f t="shared" si="235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25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101</v>
      </c>
      <c r="P3024">
        <f t="shared" si="237"/>
        <v>162.71</v>
      </c>
      <c r="Q3024" s="12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>
        <f t="shared" si="235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25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103</v>
      </c>
      <c r="P3025">
        <f t="shared" si="237"/>
        <v>120.17</v>
      </c>
      <c r="Q3025" s="12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>
        <f t="shared" si="235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25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246</v>
      </c>
      <c r="P3026">
        <f t="shared" si="237"/>
        <v>67.7</v>
      </c>
      <c r="Q3026" s="12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>
        <f t="shared" si="235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25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302</v>
      </c>
      <c r="P3027">
        <f t="shared" si="237"/>
        <v>52.1</v>
      </c>
      <c r="Q3027" s="12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>
        <f t="shared" si="235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25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143</v>
      </c>
      <c r="P3028">
        <f t="shared" si="237"/>
        <v>51.6</v>
      </c>
      <c r="Q3028" s="12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>
        <f t="shared" si="235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25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131</v>
      </c>
      <c r="P3029">
        <f t="shared" si="237"/>
        <v>164.3</v>
      </c>
      <c r="Q3029" s="12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>
        <f t="shared" si="235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25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168</v>
      </c>
      <c r="P3030">
        <f t="shared" si="237"/>
        <v>84.86</v>
      </c>
      <c r="Q3030" s="12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>
        <f t="shared" si="235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25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110</v>
      </c>
      <c r="P3031">
        <f t="shared" si="237"/>
        <v>94.55</v>
      </c>
      <c r="Q3031" s="12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>
        <f t="shared" si="235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25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107</v>
      </c>
      <c r="P3032">
        <f t="shared" si="237"/>
        <v>45.54</v>
      </c>
      <c r="Q3032" s="12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>
        <f t="shared" si="235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25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100</v>
      </c>
      <c r="P3033">
        <f t="shared" si="237"/>
        <v>51.72</v>
      </c>
      <c r="Q3033" s="12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>
        <f t="shared" si="235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25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127</v>
      </c>
      <c r="P3034">
        <f t="shared" si="237"/>
        <v>50.88</v>
      </c>
      <c r="Q3034" s="12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>
        <f t="shared" si="235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25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147</v>
      </c>
      <c r="P3035">
        <f t="shared" si="237"/>
        <v>191.13</v>
      </c>
      <c r="Q3035" s="12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>
        <f t="shared" si="235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25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113</v>
      </c>
      <c r="P3036">
        <f t="shared" si="237"/>
        <v>89.31</v>
      </c>
      <c r="Q3036" s="12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>
        <f t="shared" si="235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25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109</v>
      </c>
      <c r="P3037">
        <f t="shared" si="237"/>
        <v>88.59</v>
      </c>
      <c r="Q3037" s="12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>
        <f t="shared" si="235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25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127</v>
      </c>
      <c r="P3038">
        <f t="shared" si="237"/>
        <v>96.3</v>
      </c>
      <c r="Q3038" s="12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>
        <f t="shared" si="235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25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213</v>
      </c>
      <c r="P3039">
        <f t="shared" si="237"/>
        <v>33.31</v>
      </c>
      <c r="Q3039" s="12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>
        <f t="shared" si="235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25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101</v>
      </c>
      <c r="P3040">
        <f t="shared" si="237"/>
        <v>37.22</v>
      </c>
      <c r="Q3040" s="12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>
        <f t="shared" si="235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25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109</v>
      </c>
      <c r="P3041">
        <f t="shared" si="237"/>
        <v>92.13</v>
      </c>
      <c r="Q3041" s="12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>
        <f t="shared" si="235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25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108</v>
      </c>
      <c r="P3042">
        <f t="shared" si="237"/>
        <v>76.790000000000006</v>
      </c>
      <c r="Q3042" s="12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>
        <f t="shared" si="235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25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110</v>
      </c>
      <c r="P3043">
        <f t="shared" si="237"/>
        <v>96.53</v>
      </c>
      <c r="Q3043" s="12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>
        <f t="shared" si="235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25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128</v>
      </c>
      <c r="P3044">
        <f t="shared" si="237"/>
        <v>51.89</v>
      </c>
      <c r="Q3044" s="12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>
        <f t="shared" si="235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25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110</v>
      </c>
      <c r="P3045">
        <f t="shared" si="237"/>
        <v>128.91</v>
      </c>
      <c r="Q3045" s="12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>
        <f t="shared" si="235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25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109</v>
      </c>
      <c r="P3046">
        <f t="shared" si="237"/>
        <v>84.11</v>
      </c>
      <c r="Q3046" s="12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>
        <f t="shared" si="235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25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133</v>
      </c>
      <c r="P3047">
        <f t="shared" si="237"/>
        <v>82.94</v>
      </c>
      <c r="Q3047" s="12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>
        <f t="shared" si="235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25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191</v>
      </c>
      <c r="P3048">
        <f t="shared" si="237"/>
        <v>259.95</v>
      </c>
      <c r="Q3048" s="12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>
        <f t="shared" si="235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25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149</v>
      </c>
      <c r="P3049">
        <f t="shared" si="237"/>
        <v>37.25</v>
      </c>
      <c r="Q3049" s="12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>
        <f t="shared" si="235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25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166</v>
      </c>
      <c r="P3050">
        <f t="shared" si="237"/>
        <v>177.02</v>
      </c>
      <c r="Q3050" s="12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>
        <f t="shared" si="235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25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107</v>
      </c>
      <c r="P3051">
        <f t="shared" si="237"/>
        <v>74.069999999999993</v>
      </c>
      <c r="Q3051" s="12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>
        <f t="shared" si="235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25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106</v>
      </c>
      <c r="P3052">
        <f t="shared" si="237"/>
        <v>70.67</v>
      </c>
      <c r="Q3052" s="12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>
        <f t="shared" si="235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25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24</v>
      </c>
      <c r="P3053">
        <f t="shared" si="237"/>
        <v>23.63</v>
      </c>
      <c r="Q3053" s="12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>
        <f t="shared" si="235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25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>
        <f t="shared" si="237"/>
        <v>37.5</v>
      </c>
      <c r="Q3054" s="12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>
        <f t="shared" si="235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25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>
        <f t="shared" si="237"/>
        <v>13.33</v>
      </c>
      <c r="Q3055" s="12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>
        <f t="shared" si="235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25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>
        <f t="shared" si="237"/>
        <v>0</v>
      </c>
      <c r="Q3056" s="12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>
        <f t="shared" si="235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25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>
        <f t="shared" si="237"/>
        <v>1</v>
      </c>
      <c r="Q3057" s="12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>
        <f t="shared" si="235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25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>
        <f t="shared" si="237"/>
        <v>0</v>
      </c>
      <c r="Q3058" s="12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>
        <f t="shared" si="235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25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>
        <f t="shared" si="237"/>
        <v>0</v>
      </c>
      <c r="Q3059" s="12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>
        <f t="shared" si="235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25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>
        <f t="shared" si="237"/>
        <v>1</v>
      </c>
      <c r="Q3060" s="12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>
        <f t="shared" si="235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25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3</v>
      </c>
      <c r="P3061">
        <f t="shared" si="237"/>
        <v>41</v>
      </c>
      <c r="Q3061" s="12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>
        <f t="shared" si="235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25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>
        <f t="shared" si="237"/>
        <v>55.83</v>
      </c>
      <c r="Q3062" s="12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>
        <f t="shared" si="235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25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>
        <f t="shared" si="237"/>
        <v>0</v>
      </c>
      <c r="Q3063" s="12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>
        <f t="shared" si="235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25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67</v>
      </c>
      <c r="P3064">
        <f t="shared" si="237"/>
        <v>99.76</v>
      </c>
      <c r="Q3064" s="12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>
        <f t="shared" si="235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25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20</v>
      </c>
      <c r="P3065">
        <f t="shared" si="237"/>
        <v>25.52</v>
      </c>
      <c r="Q3065" s="12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>
        <f t="shared" si="235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25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11</v>
      </c>
      <c r="P3066">
        <f t="shared" si="237"/>
        <v>117.65</v>
      </c>
      <c r="Q3066" s="12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>
        <f t="shared" si="235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25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>
        <f t="shared" si="237"/>
        <v>5</v>
      </c>
      <c r="Q3067" s="12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>
        <f t="shared" si="235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25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12</v>
      </c>
      <c r="P3068">
        <f t="shared" si="237"/>
        <v>2796.67</v>
      </c>
      <c r="Q3068" s="12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>
        <f t="shared" si="235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25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3</v>
      </c>
      <c r="P3069">
        <f t="shared" si="237"/>
        <v>200</v>
      </c>
      <c r="Q3069" s="12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>
        <f t="shared" si="235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25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>
        <f t="shared" si="237"/>
        <v>87.5</v>
      </c>
      <c r="Q3070" s="12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>
        <f t="shared" si="235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25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14</v>
      </c>
      <c r="P3071">
        <f t="shared" si="237"/>
        <v>20.14</v>
      </c>
      <c r="Q3071" s="12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>
        <f t="shared" si="235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25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3</v>
      </c>
      <c r="P3072">
        <f t="shared" si="237"/>
        <v>20.88</v>
      </c>
      <c r="Q3072" s="12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>
        <f t="shared" si="235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25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60</v>
      </c>
      <c r="P3073">
        <f t="shared" si="237"/>
        <v>61.31</v>
      </c>
      <c r="Q3073" s="12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>
        <f t="shared" si="235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25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6"/>
        <v>0</v>
      </c>
      <c r="P3074">
        <f t="shared" si="237"/>
        <v>1</v>
      </c>
      <c r="Q3074" s="12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>
        <f t="shared" ref="U3074:U3137" si="240">YEAR(S3074)</f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25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1">ROUND(E3075/D3075*100, 0)</f>
        <v>0</v>
      </c>
      <c r="P3075">
        <f t="shared" ref="P3075:P3138" si="242">IFERROR(ROUND(E3075/L3075,2),0)</f>
        <v>92.14</v>
      </c>
      <c r="Q3075" s="12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si="240"/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25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>
        <f t="shared" si="242"/>
        <v>7.33</v>
      </c>
      <c r="Q3076" s="12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>
        <f t="shared" si="240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25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9</v>
      </c>
      <c r="P3077">
        <f t="shared" si="242"/>
        <v>64.8</v>
      </c>
      <c r="Q3077" s="12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>
        <f t="shared" si="240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25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15</v>
      </c>
      <c r="P3078">
        <f t="shared" si="242"/>
        <v>30.12</v>
      </c>
      <c r="Q3078" s="12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>
        <f t="shared" si="240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25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>
        <f t="shared" si="242"/>
        <v>52.5</v>
      </c>
      <c r="Q3079" s="12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>
        <f t="shared" si="240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25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>
        <f t="shared" si="242"/>
        <v>23.67</v>
      </c>
      <c r="Q3080" s="12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>
        <f t="shared" si="240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25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1</v>
      </c>
      <c r="P3081">
        <f t="shared" si="242"/>
        <v>415.78</v>
      </c>
      <c r="Q3081" s="12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>
        <f t="shared" si="240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25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>
        <f t="shared" si="242"/>
        <v>53.71</v>
      </c>
      <c r="Q3082" s="12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>
        <f t="shared" si="240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25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>
        <f t="shared" si="242"/>
        <v>420.6</v>
      </c>
      <c r="Q3083" s="12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>
        <f t="shared" si="240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25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>
        <f t="shared" si="242"/>
        <v>0</v>
      </c>
      <c r="Q3084" s="12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>
        <f t="shared" si="240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25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>
        <f t="shared" si="242"/>
        <v>18.670000000000002</v>
      </c>
      <c r="Q3085" s="12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>
        <f t="shared" si="240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25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12</v>
      </c>
      <c r="P3086">
        <f t="shared" si="242"/>
        <v>78.33</v>
      </c>
      <c r="Q3086" s="12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>
        <f t="shared" si="240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25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2</v>
      </c>
      <c r="P3087">
        <f t="shared" si="242"/>
        <v>67.78</v>
      </c>
      <c r="Q3087" s="12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>
        <f t="shared" si="240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25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>
        <f t="shared" si="242"/>
        <v>16.670000000000002</v>
      </c>
      <c r="Q3088" s="12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>
        <f t="shared" si="240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25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1</v>
      </c>
      <c r="P3089">
        <f t="shared" si="242"/>
        <v>62.5</v>
      </c>
      <c r="Q3089" s="12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>
        <f t="shared" si="240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25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>
        <f t="shared" si="242"/>
        <v>42</v>
      </c>
      <c r="Q3090" s="12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>
        <f t="shared" si="240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25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23</v>
      </c>
      <c r="P3091">
        <f t="shared" si="242"/>
        <v>130.09</v>
      </c>
      <c r="Q3091" s="12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>
        <f t="shared" si="240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25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5</v>
      </c>
      <c r="P3092">
        <f t="shared" si="242"/>
        <v>1270.22</v>
      </c>
      <c r="Q3092" s="12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>
        <f t="shared" si="240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25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16</v>
      </c>
      <c r="P3093">
        <f t="shared" si="242"/>
        <v>88.44</v>
      </c>
      <c r="Q3093" s="12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>
        <f t="shared" si="240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25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1</v>
      </c>
      <c r="P3094">
        <f t="shared" si="242"/>
        <v>56.34</v>
      </c>
      <c r="Q3094" s="12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>
        <f t="shared" si="240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25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23</v>
      </c>
      <c r="P3095">
        <f t="shared" si="242"/>
        <v>53.53</v>
      </c>
      <c r="Q3095" s="12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>
        <f t="shared" si="240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25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>
        <f t="shared" si="242"/>
        <v>25</v>
      </c>
      <c r="Q3096" s="12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>
        <f t="shared" si="240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25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>
        <f t="shared" si="242"/>
        <v>50</v>
      </c>
      <c r="Q3097" s="12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>
        <f t="shared" si="240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25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4</v>
      </c>
      <c r="P3098">
        <f t="shared" si="242"/>
        <v>56.79</v>
      </c>
      <c r="Q3098" s="12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>
        <f t="shared" si="240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25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17</v>
      </c>
      <c r="P3099">
        <f t="shared" si="242"/>
        <v>40.83</v>
      </c>
      <c r="Q3099" s="12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>
        <f t="shared" si="240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25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4</v>
      </c>
      <c r="P3100">
        <f t="shared" si="242"/>
        <v>65.11</v>
      </c>
      <c r="Q3100" s="12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>
        <f t="shared" si="240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25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14</v>
      </c>
      <c r="P3101">
        <f t="shared" si="242"/>
        <v>55.6</v>
      </c>
      <c r="Q3101" s="12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>
        <f t="shared" si="240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25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15</v>
      </c>
      <c r="P3102">
        <f t="shared" si="242"/>
        <v>140.54</v>
      </c>
      <c r="Q3102" s="12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>
        <f t="shared" si="240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25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12</v>
      </c>
      <c r="P3103">
        <f t="shared" si="242"/>
        <v>25</v>
      </c>
      <c r="Q3103" s="12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>
        <f t="shared" si="240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25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39</v>
      </c>
      <c r="P3104">
        <f t="shared" si="242"/>
        <v>69.53</v>
      </c>
      <c r="Q3104" s="12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>
        <f t="shared" si="240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25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>
        <f t="shared" si="242"/>
        <v>5.5</v>
      </c>
      <c r="Q3105" s="12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>
        <f t="shared" si="240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25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30</v>
      </c>
      <c r="P3106">
        <f t="shared" si="242"/>
        <v>237</v>
      </c>
      <c r="Q3106" s="12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>
        <f t="shared" si="240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25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42</v>
      </c>
      <c r="P3107">
        <f t="shared" si="242"/>
        <v>79.87</v>
      </c>
      <c r="Q3107" s="12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>
        <f t="shared" si="240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25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4</v>
      </c>
      <c r="P3108">
        <f t="shared" si="242"/>
        <v>10.25</v>
      </c>
      <c r="Q3108" s="12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>
        <f t="shared" si="240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25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20</v>
      </c>
      <c r="P3109">
        <f t="shared" si="242"/>
        <v>272.58999999999997</v>
      </c>
      <c r="Q3109" s="12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>
        <f t="shared" si="240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25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>
        <f t="shared" si="242"/>
        <v>13</v>
      </c>
      <c r="Q3110" s="12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>
        <f t="shared" si="240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25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25</v>
      </c>
      <c r="P3111">
        <f t="shared" si="242"/>
        <v>58.18</v>
      </c>
      <c r="Q3111" s="12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>
        <f t="shared" si="240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25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>
        <f t="shared" si="242"/>
        <v>10</v>
      </c>
      <c r="Q3112" s="12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>
        <f t="shared" si="240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25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27</v>
      </c>
      <c r="P3113">
        <f t="shared" si="242"/>
        <v>70.11</v>
      </c>
      <c r="Q3113" s="12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>
        <f t="shared" si="240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25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5</v>
      </c>
      <c r="P3114">
        <f t="shared" si="242"/>
        <v>57.89</v>
      </c>
      <c r="Q3114" s="12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>
        <f t="shared" si="240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25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4</v>
      </c>
      <c r="P3115">
        <f t="shared" si="242"/>
        <v>125.27</v>
      </c>
      <c r="Q3115" s="12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>
        <f t="shared" si="240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25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>
        <f t="shared" si="242"/>
        <v>0</v>
      </c>
      <c r="Q3116" s="12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>
        <f t="shared" si="240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25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3</v>
      </c>
      <c r="P3117">
        <f t="shared" si="242"/>
        <v>300</v>
      </c>
      <c r="Q3117" s="12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>
        <f t="shared" si="240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25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57</v>
      </c>
      <c r="P3118">
        <f t="shared" si="242"/>
        <v>43</v>
      </c>
      <c r="Q3118" s="12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>
        <f t="shared" si="240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25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>
        <f t="shared" si="242"/>
        <v>1</v>
      </c>
      <c r="Q3119" s="12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>
        <f t="shared" si="240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25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>
        <f t="shared" si="242"/>
        <v>775</v>
      </c>
      <c r="Q3120" s="12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>
        <f t="shared" si="240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25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>
        <f t="shared" si="242"/>
        <v>5</v>
      </c>
      <c r="Q3121" s="12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>
        <f t="shared" si="240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25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>
        <f t="shared" si="242"/>
        <v>12.8</v>
      </c>
      <c r="Q3122" s="12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>
        <f t="shared" si="240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25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1</v>
      </c>
      <c r="P3123">
        <f t="shared" si="242"/>
        <v>10</v>
      </c>
      <c r="Q3123" s="12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>
        <f t="shared" si="240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25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58</v>
      </c>
      <c r="P3124">
        <f t="shared" si="242"/>
        <v>58</v>
      </c>
      <c r="Q3124" s="12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>
        <f t="shared" si="240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25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68</v>
      </c>
      <c r="P3125">
        <f t="shared" si="242"/>
        <v>244.8</v>
      </c>
      <c r="Q3125" s="12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>
        <f t="shared" si="240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25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>
        <f t="shared" si="242"/>
        <v>6.5</v>
      </c>
      <c r="Q3126" s="12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>
        <f t="shared" si="240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25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>
        <f t="shared" si="242"/>
        <v>0</v>
      </c>
      <c r="Q3127" s="12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>
        <f t="shared" si="240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25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4</v>
      </c>
      <c r="P3128">
        <f t="shared" si="242"/>
        <v>61.18</v>
      </c>
      <c r="Q3128" s="12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>
        <f t="shared" si="240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25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>
        <f t="shared" si="242"/>
        <v>0</v>
      </c>
      <c r="Q3129" s="12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>
        <f t="shared" si="240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25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109</v>
      </c>
      <c r="P3130">
        <f t="shared" si="242"/>
        <v>139.24</v>
      </c>
      <c r="Q3130" s="12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>
        <f t="shared" si="240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25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1</v>
      </c>
      <c r="P3131">
        <f t="shared" si="242"/>
        <v>10</v>
      </c>
      <c r="Q3131" s="12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>
        <f t="shared" si="240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25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4</v>
      </c>
      <c r="P3132">
        <f t="shared" si="242"/>
        <v>93.75</v>
      </c>
      <c r="Q3132" s="12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>
        <f t="shared" si="240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25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16</v>
      </c>
      <c r="P3133">
        <f t="shared" si="242"/>
        <v>53.75</v>
      </c>
      <c r="Q3133" s="12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>
        <f t="shared" si="240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25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>
        <f t="shared" si="242"/>
        <v>10</v>
      </c>
      <c r="Q3134" s="12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>
        <f t="shared" si="240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25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108</v>
      </c>
      <c r="P3135">
        <f t="shared" si="242"/>
        <v>33.75</v>
      </c>
      <c r="Q3135" s="12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>
        <f t="shared" si="240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25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23</v>
      </c>
      <c r="P3136">
        <f t="shared" si="242"/>
        <v>18.75</v>
      </c>
      <c r="Q3136" s="12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>
        <f t="shared" si="240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25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21</v>
      </c>
      <c r="P3137">
        <f t="shared" si="242"/>
        <v>23.14</v>
      </c>
      <c r="Q3137" s="12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>
        <f t="shared" si="240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25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1"/>
        <v>128</v>
      </c>
      <c r="P3138">
        <f t="shared" si="242"/>
        <v>29.05</v>
      </c>
      <c r="Q3138" s="12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>
        <f t="shared" ref="U3138:U3201" si="245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25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6">ROUND(E3139/D3139*100, 0)</f>
        <v>3</v>
      </c>
      <c r="P3139">
        <f t="shared" ref="P3139:P3202" si="247">IFERROR(ROUND(E3139/L3139,2),0)</f>
        <v>50</v>
      </c>
      <c r="Q3139" s="12" t="s">
        <v>8315</v>
      </c>
      <c r="R3139" t="s">
        <v>8316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25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>
        <f t="shared" si="247"/>
        <v>0</v>
      </c>
      <c r="Q3140" s="12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>
        <f t="shared" si="245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25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5</v>
      </c>
      <c r="P3141">
        <f t="shared" si="247"/>
        <v>450</v>
      </c>
      <c r="Q3141" s="12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>
        <f t="shared" si="245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25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1</v>
      </c>
      <c r="P3142">
        <f t="shared" si="247"/>
        <v>24</v>
      </c>
      <c r="Q3142" s="12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>
        <f t="shared" si="245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25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52</v>
      </c>
      <c r="P3143">
        <f t="shared" si="247"/>
        <v>32.25</v>
      </c>
      <c r="Q3143" s="12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>
        <f t="shared" si="245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25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2</v>
      </c>
      <c r="P3144">
        <f t="shared" si="247"/>
        <v>15</v>
      </c>
      <c r="Q3144" s="12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>
        <f t="shared" si="245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25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>
        <f t="shared" si="247"/>
        <v>0</v>
      </c>
      <c r="Q3145" s="12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>
        <f t="shared" si="245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25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75</v>
      </c>
      <c r="P3146">
        <f t="shared" si="247"/>
        <v>251.33</v>
      </c>
      <c r="Q3146" s="12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>
        <f t="shared" si="245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25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>
        <f t="shared" si="247"/>
        <v>0</v>
      </c>
      <c r="Q3147" s="12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>
        <f t="shared" si="245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25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11</v>
      </c>
      <c r="P3148">
        <f t="shared" si="247"/>
        <v>437.5</v>
      </c>
      <c r="Q3148" s="12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>
        <f t="shared" si="245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25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118</v>
      </c>
      <c r="P3149">
        <f t="shared" si="247"/>
        <v>110.35</v>
      </c>
      <c r="Q3149" s="12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>
        <f t="shared" si="245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25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131</v>
      </c>
      <c r="P3150">
        <f t="shared" si="247"/>
        <v>41.42</v>
      </c>
      <c r="Q3150" s="12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>
        <f t="shared" si="245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25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104</v>
      </c>
      <c r="P3151">
        <f t="shared" si="247"/>
        <v>52</v>
      </c>
      <c r="Q3151" s="12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>
        <f t="shared" si="245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25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101</v>
      </c>
      <c r="P3152">
        <f t="shared" si="247"/>
        <v>33.99</v>
      </c>
      <c r="Q3152" s="12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>
        <f t="shared" si="245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25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100</v>
      </c>
      <c r="P3153">
        <f t="shared" si="247"/>
        <v>103.35</v>
      </c>
      <c r="Q3153" s="12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>
        <f t="shared" si="245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25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106</v>
      </c>
      <c r="P3154">
        <f t="shared" si="247"/>
        <v>34.79</v>
      </c>
      <c r="Q3154" s="12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>
        <f t="shared" si="245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25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336</v>
      </c>
      <c r="P3155">
        <f t="shared" si="247"/>
        <v>41.77</v>
      </c>
      <c r="Q3155" s="12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>
        <f t="shared" si="245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25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113</v>
      </c>
      <c r="P3156">
        <f t="shared" si="247"/>
        <v>64.27</v>
      </c>
      <c r="Q3156" s="12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>
        <f t="shared" si="245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25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189</v>
      </c>
      <c r="P3157">
        <f t="shared" si="247"/>
        <v>31.21</v>
      </c>
      <c r="Q3157" s="12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>
        <f t="shared" si="245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25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102</v>
      </c>
      <c r="P3158">
        <f t="shared" si="247"/>
        <v>62.92</v>
      </c>
      <c r="Q3158" s="12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>
        <f t="shared" si="245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25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101</v>
      </c>
      <c r="P3159">
        <f t="shared" si="247"/>
        <v>98.54</v>
      </c>
      <c r="Q3159" s="12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>
        <f t="shared" si="245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25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114</v>
      </c>
      <c r="P3160">
        <f t="shared" si="247"/>
        <v>82.61</v>
      </c>
      <c r="Q3160" s="12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>
        <f t="shared" si="245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25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133</v>
      </c>
      <c r="P3161">
        <f t="shared" si="247"/>
        <v>38.5</v>
      </c>
      <c r="Q3161" s="12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>
        <f t="shared" si="245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25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102</v>
      </c>
      <c r="P3162">
        <f t="shared" si="247"/>
        <v>80.16</v>
      </c>
      <c r="Q3162" s="12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>
        <f t="shared" si="245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25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105</v>
      </c>
      <c r="P3163">
        <f t="shared" si="247"/>
        <v>28.41</v>
      </c>
      <c r="Q3163" s="12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>
        <f t="shared" si="245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25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127</v>
      </c>
      <c r="P3164">
        <f t="shared" si="247"/>
        <v>80.73</v>
      </c>
      <c r="Q3164" s="12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>
        <f t="shared" si="245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25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111</v>
      </c>
      <c r="P3165">
        <f t="shared" si="247"/>
        <v>200.69</v>
      </c>
      <c r="Q3165" s="12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>
        <f t="shared" si="245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25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107</v>
      </c>
      <c r="P3166">
        <f t="shared" si="247"/>
        <v>37.590000000000003</v>
      </c>
      <c r="Q3166" s="12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>
        <f t="shared" si="245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25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163</v>
      </c>
      <c r="P3167">
        <f t="shared" si="247"/>
        <v>58.1</v>
      </c>
      <c r="Q3167" s="12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>
        <f t="shared" si="245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25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160</v>
      </c>
      <c r="P3168">
        <f t="shared" si="247"/>
        <v>60.3</v>
      </c>
      <c r="Q3168" s="12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>
        <f t="shared" si="245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25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116</v>
      </c>
      <c r="P3169">
        <f t="shared" si="247"/>
        <v>63.36</v>
      </c>
      <c r="Q3169" s="12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>
        <f t="shared" si="245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25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124</v>
      </c>
      <c r="P3170">
        <f t="shared" si="247"/>
        <v>50.9</v>
      </c>
      <c r="Q3170" s="12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>
        <f t="shared" si="245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25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103</v>
      </c>
      <c r="P3171">
        <f t="shared" si="247"/>
        <v>100.5</v>
      </c>
      <c r="Q3171" s="12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>
        <f t="shared" si="245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25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112</v>
      </c>
      <c r="P3172">
        <f t="shared" si="247"/>
        <v>31.62</v>
      </c>
      <c r="Q3172" s="12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>
        <f t="shared" si="245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25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109</v>
      </c>
      <c r="P3173">
        <f t="shared" si="247"/>
        <v>65.099999999999994</v>
      </c>
      <c r="Q3173" s="12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>
        <f t="shared" si="245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25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115</v>
      </c>
      <c r="P3174">
        <f t="shared" si="247"/>
        <v>79.31</v>
      </c>
      <c r="Q3174" s="12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>
        <f t="shared" si="245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25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103</v>
      </c>
      <c r="P3175">
        <f t="shared" si="247"/>
        <v>139.19</v>
      </c>
      <c r="Q3175" s="12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>
        <f t="shared" si="245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25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101</v>
      </c>
      <c r="P3176">
        <f t="shared" si="247"/>
        <v>131.91</v>
      </c>
      <c r="Q3176" s="12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>
        <f t="shared" si="245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25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110</v>
      </c>
      <c r="P3177">
        <f t="shared" si="247"/>
        <v>91.3</v>
      </c>
      <c r="Q3177" s="12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>
        <f t="shared" si="245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25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115</v>
      </c>
      <c r="P3178">
        <f t="shared" si="247"/>
        <v>39.67</v>
      </c>
      <c r="Q3178" s="12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>
        <f t="shared" si="245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25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117</v>
      </c>
      <c r="P3179">
        <f t="shared" si="247"/>
        <v>57.55</v>
      </c>
      <c r="Q3179" s="12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>
        <f t="shared" si="245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25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172</v>
      </c>
      <c r="P3180">
        <f t="shared" si="247"/>
        <v>33.03</v>
      </c>
      <c r="Q3180" s="12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>
        <f t="shared" si="245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25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114</v>
      </c>
      <c r="P3181">
        <f t="shared" si="247"/>
        <v>77.34</v>
      </c>
      <c r="Q3181" s="12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>
        <f t="shared" si="245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25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120</v>
      </c>
      <c r="P3182">
        <f t="shared" si="247"/>
        <v>31.93</v>
      </c>
      <c r="Q3182" s="12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>
        <f t="shared" si="245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25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109</v>
      </c>
      <c r="P3183">
        <f t="shared" si="247"/>
        <v>36.33</v>
      </c>
      <c r="Q3183" s="12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>
        <f t="shared" si="245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25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101</v>
      </c>
      <c r="P3184">
        <f t="shared" si="247"/>
        <v>46.77</v>
      </c>
      <c r="Q3184" s="12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>
        <f t="shared" si="245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25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109</v>
      </c>
      <c r="P3185">
        <f t="shared" si="247"/>
        <v>40.07</v>
      </c>
      <c r="Q3185" s="12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>
        <f t="shared" si="245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25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107</v>
      </c>
      <c r="P3186">
        <f t="shared" si="247"/>
        <v>100.22</v>
      </c>
      <c r="Q3186" s="12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>
        <f t="shared" si="245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25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100</v>
      </c>
      <c r="P3187">
        <f t="shared" si="247"/>
        <v>41.67</v>
      </c>
      <c r="Q3187" s="12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>
        <f t="shared" si="245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25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102</v>
      </c>
      <c r="P3188">
        <f t="shared" si="247"/>
        <v>46.71</v>
      </c>
      <c r="Q3188" s="12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>
        <f t="shared" si="245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25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116</v>
      </c>
      <c r="P3189">
        <f t="shared" si="247"/>
        <v>71.489999999999995</v>
      </c>
      <c r="Q3189" s="12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>
        <f t="shared" si="245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25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65</v>
      </c>
      <c r="P3190">
        <f t="shared" si="247"/>
        <v>14.44</v>
      </c>
      <c r="Q3190" s="12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 t="shared" si="245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25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12</v>
      </c>
      <c r="P3191">
        <f t="shared" si="247"/>
        <v>356.84</v>
      </c>
      <c r="Q3191" s="12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>
        <f t="shared" si="245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25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>
        <f t="shared" si="247"/>
        <v>0</v>
      </c>
      <c r="Q3192" s="12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>
        <f t="shared" si="245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25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</v>
      </c>
      <c r="P3193">
        <f t="shared" si="247"/>
        <v>37.75</v>
      </c>
      <c r="Q3193" s="12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>
        <f t="shared" si="245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25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1</v>
      </c>
      <c r="P3194">
        <f t="shared" si="247"/>
        <v>12.75</v>
      </c>
      <c r="Q3194" s="12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si="245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25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12</v>
      </c>
      <c r="P3195">
        <f t="shared" si="247"/>
        <v>24.46</v>
      </c>
      <c r="Q3195" s="12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45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25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>
        <f t="shared" si="247"/>
        <v>0</v>
      </c>
      <c r="Q3196" s="12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>
        <f t="shared" si="245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25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59</v>
      </c>
      <c r="P3197">
        <f t="shared" si="247"/>
        <v>53.08</v>
      </c>
      <c r="Q3197" s="12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>
        <f t="shared" si="245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25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>
        <f t="shared" si="247"/>
        <v>300</v>
      </c>
      <c r="Q3198" s="12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>
        <f t="shared" si="245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25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11</v>
      </c>
      <c r="P3199">
        <f t="shared" si="247"/>
        <v>286.25</v>
      </c>
      <c r="Q3199" s="12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>
        <f t="shared" si="245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25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>
        <f t="shared" si="247"/>
        <v>36.67</v>
      </c>
      <c r="Q3200" s="12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>
        <f t="shared" si="245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25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52</v>
      </c>
      <c r="P3201">
        <f t="shared" si="247"/>
        <v>49.21</v>
      </c>
      <c r="Q3201" s="12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>
        <f t="shared" si="245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25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6"/>
        <v>0</v>
      </c>
      <c r="P3202">
        <f t="shared" si="247"/>
        <v>1</v>
      </c>
      <c r="Q3202" s="12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>
        <f t="shared" ref="U3202:U3265" si="250">YEAR(S3202)</f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25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1">ROUND(E3203/D3203*100, 0)</f>
        <v>1</v>
      </c>
      <c r="P3203">
        <f t="shared" ref="P3203:P3266" si="252">IFERROR(ROUND(E3203/L3203,2),0)</f>
        <v>12.5</v>
      </c>
      <c r="Q3203" s="12" t="s">
        <v>8315</v>
      </c>
      <c r="R3203" t="s">
        <v>8357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 t="shared" si="250"/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25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55</v>
      </c>
      <c r="P3204">
        <f t="shared" si="252"/>
        <v>109.04</v>
      </c>
      <c r="Q3204" s="12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>
        <f t="shared" si="250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25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25</v>
      </c>
      <c r="P3205">
        <f t="shared" si="252"/>
        <v>41.67</v>
      </c>
      <c r="Q3205" s="12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>
        <f t="shared" si="250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25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>
        <f t="shared" si="252"/>
        <v>0</v>
      </c>
      <c r="Q3206" s="12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>
        <f t="shared" si="250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25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3</v>
      </c>
      <c r="P3207">
        <f t="shared" si="252"/>
        <v>22.75</v>
      </c>
      <c r="Q3207" s="12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>
        <f t="shared" si="250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25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>
        <f t="shared" si="252"/>
        <v>0</v>
      </c>
      <c r="Q3208" s="12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>
        <f t="shared" si="250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25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46</v>
      </c>
      <c r="P3209">
        <f t="shared" si="252"/>
        <v>70.83</v>
      </c>
      <c r="Q3209" s="12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>
        <f t="shared" si="250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25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104</v>
      </c>
      <c r="P3210">
        <f t="shared" si="252"/>
        <v>63.11</v>
      </c>
      <c r="Q3210" s="12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>
        <f t="shared" si="250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25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119</v>
      </c>
      <c r="P3211">
        <f t="shared" si="252"/>
        <v>50.16</v>
      </c>
      <c r="Q3211" s="12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>
        <f t="shared" si="250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25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126</v>
      </c>
      <c r="P3212">
        <f t="shared" si="252"/>
        <v>62.88</v>
      </c>
      <c r="Q3212" s="12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>
        <f t="shared" si="250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25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120</v>
      </c>
      <c r="P3213">
        <f t="shared" si="252"/>
        <v>85.53</v>
      </c>
      <c r="Q3213" s="12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>
        <f t="shared" si="250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25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126</v>
      </c>
      <c r="P3214">
        <f t="shared" si="252"/>
        <v>53.72</v>
      </c>
      <c r="Q3214" s="12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>
        <f t="shared" si="250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25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100</v>
      </c>
      <c r="P3215">
        <f t="shared" si="252"/>
        <v>127.81</v>
      </c>
      <c r="Q3215" s="12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>
        <f t="shared" si="250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25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102</v>
      </c>
      <c r="P3216">
        <f t="shared" si="252"/>
        <v>106.57</v>
      </c>
      <c r="Q3216" s="12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>
        <f t="shared" si="250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25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100</v>
      </c>
      <c r="P3217">
        <f t="shared" si="252"/>
        <v>262.11</v>
      </c>
      <c r="Q3217" s="12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>
        <f t="shared" si="250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25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100</v>
      </c>
      <c r="P3218">
        <f t="shared" si="252"/>
        <v>57.17</v>
      </c>
      <c r="Q3218" s="12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>
        <f t="shared" si="250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25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116</v>
      </c>
      <c r="P3219">
        <f t="shared" si="252"/>
        <v>50.2</v>
      </c>
      <c r="Q3219" s="12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>
        <f t="shared" si="250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25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102</v>
      </c>
      <c r="P3220">
        <f t="shared" si="252"/>
        <v>66.59</v>
      </c>
      <c r="Q3220" s="12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>
        <f t="shared" si="250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25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100</v>
      </c>
      <c r="P3221">
        <f t="shared" si="252"/>
        <v>168.25</v>
      </c>
      <c r="Q3221" s="12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>
        <f t="shared" si="250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25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101</v>
      </c>
      <c r="P3222">
        <f t="shared" si="252"/>
        <v>256.37</v>
      </c>
      <c r="Q3222" s="12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>
        <f t="shared" si="250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25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103</v>
      </c>
      <c r="P3223">
        <f t="shared" si="252"/>
        <v>36.61</v>
      </c>
      <c r="Q3223" s="12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>
        <f t="shared" si="250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25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125</v>
      </c>
      <c r="P3224">
        <f t="shared" si="252"/>
        <v>37.14</v>
      </c>
      <c r="Q3224" s="12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>
        <f t="shared" si="250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25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110</v>
      </c>
      <c r="P3225">
        <f t="shared" si="252"/>
        <v>45.88</v>
      </c>
      <c r="Q3225" s="12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>
        <f t="shared" si="250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25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102</v>
      </c>
      <c r="P3226">
        <f t="shared" si="252"/>
        <v>141.71</v>
      </c>
      <c r="Q3226" s="12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>
        <f t="shared" si="250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25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102</v>
      </c>
      <c r="P3227">
        <f t="shared" si="252"/>
        <v>52.49</v>
      </c>
      <c r="Q3227" s="12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>
        <f t="shared" si="250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25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104</v>
      </c>
      <c r="P3228">
        <f t="shared" si="252"/>
        <v>59.52</v>
      </c>
      <c r="Q3228" s="12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>
        <f t="shared" si="250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25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125</v>
      </c>
      <c r="P3229">
        <f t="shared" si="252"/>
        <v>50</v>
      </c>
      <c r="Q3229" s="12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>
        <f t="shared" si="250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25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102</v>
      </c>
      <c r="P3230">
        <f t="shared" si="252"/>
        <v>193.62</v>
      </c>
      <c r="Q3230" s="12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>
        <f t="shared" si="250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25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108</v>
      </c>
      <c r="P3231">
        <f t="shared" si="252"/>
        <v>106.8</v>
      </c>
      <c r="Q3231" s="12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>
        <f t="shared" si="250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25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110</v>
      </c>
      <c r="P3232">
        <f t="shared" si="252"/>
        <v>77.22</v>
      </c>
      <c r="Q3232" s="12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>
        <f t="shared" si="250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25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161</v>
      </c>
      <c r="P3233">
        <f t="shared" si="252"/>
        <v>57.5</v>
      </c>
      <c r="Q3233" s="12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>
        <f t="shared" si="250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25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131</v>
      </c>
      <c r="P3234">
        <f t="shared" si="252"/>
        <v>50.46</v>
      </c>
      <c r="Q3234" s="12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>
        <f t="shared" si="250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25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119</v>
      </c>
      <c r="P3235">
        <f t="shared" si="252"/>
        <v>97.38</v>
      </c>
      <c r="Q3235" s="12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>
        <f t="shared" si="250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25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100</v>
      </c>
      <c r="P3236">
        <f t="shared" si="252"/>
        <v>34.92</v>
      </c>
      <c r="Q3236" s="12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>
        <f t="shared" si="250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25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103</v>
      </c>
      <c r="P3237">
        <f t="shared" si="252"/>
        <v>85.53</v>
      </c>
      <c r="Q3237" s="12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>
        <f t="shared" si="250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25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101</v>
      </c>
      <c r="P3238">
        <f t="shared" si="252"/>
        <v>182.91</v>
      </c>
      <c r="Q3238" s="12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>
        <f t="shared" si="250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25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101</v>
      </c>
      <c r="P3239">
        <f t="shared" si="252"/>
        <v>131.13999999999999</v>
      </c>
      <c r="Q3239" s="12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>
        <f t="shared" si="250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25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112</v>
      </c>
      <c r="P3240">
        <f t="shared" si="252"/>
        <v>39.81</v>
      </c>
      <c r="Q3240" s="12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>
        <f t="shared" si="250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25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106</v>
      </c>
      <c r="P3241">
        <f t="shared" si="252"/>
        <v>59.7</v>
      </c>
      <c r="Q3241" s="12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>
        <f t="shared" si="250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25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101</v>
      </c>
      <c r="P3242">
        <f t="shared" si="252"/>
        <v>88.74</v>
      </c>
      <c r="Q3242" s="12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>
        <f t="shared" si="250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25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115</v>
      </c>
      <c r="P3243">
        <f t="shared" si="252"/>
        <v>58.69</v>
      </c>
      <c r="Q3243" s="12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>
        <f t="shared" si="250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25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127</v>
      </c>
      <c r="P3244">
        <f t="shared" si="252"/>
        <v>69.569999999999993</v>
      </c>
      <c r="Q3244" s="12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>
        <f t="shared" si="250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25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103</v>
      </c>
      <c r="P3245">
        <f t="shared" si="252"/>
        <v>115.87</v>
      </c>
      <c r="Q3245" s="12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>
        <f t="shared" si="250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25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103</v>
      </c>
      <c r="P3246">
        <f t="shared" si="252"/>
        <v>23.87</v>
      </c>
      <c r="Q3246" s="12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>
        <f t="shared" si="250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25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104</v>
      </c>
      <c r="P3247">
        <f t="shared" si="252"/>
        <v>81.13</v>
      </c>
      <c r="Q3247" s="12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>
        <f t="shared" si="250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25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111</v>
      </c>
      <c r="P3248">
        <f t="shared" si="252"/>
        <v>57.63</v>
      </c>
      <c r="Q3248" s="12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>
        <f t="shared" si="250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25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106</v>
      </c>
      <c r="P3249">
        <f t="shared" si="252"/>
        <v>46.43</v>
      </c>
      <c r="Q3249" s="12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>
        <f t="shared" si="250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25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101</v>
      </c>
      <c r="P3250">
        <f t="shared" si="252"/>
        <v>60.48</v>
      </c>
      <c r="Q3250" s="12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>
        <f t="shared" si="250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25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105</v>
      </c>
      <c r="P3251">
        <f t="shared" si="252"/>
        <v>65.58</v>
      </c>
      <c r="Q3251" s="12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>
        <f t="shared" si="250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25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102</v>
      </c>
      <c r="P3252">
        <f t="shared" si="252"/>
        <v>119.19</v>
      </c>
      <c r="Q3252" s="12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>
        <f t="shared" si="250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25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111</v>
      </c>
      <c r="P3253">
        <f t="shared" si="252"/>
        <v>83.05</v>
      </c>
      <c r="Q3253" s="12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>
        <f t="shared" si="250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25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128</v>
      </c>
      <c r="P3254">
        <f t="shared" si="252"/>
        <v>57.52</v>
      </c>
      <c r="Q3254" s="12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>
        <f t="shared" si="250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25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102</v>
      </c>
      <c r="P3255">
        <f t="shared" si="252"/>
        <v>177.09</v>
      </c>
      <c r="Q3255" s="12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>
        <f t="shared" si="250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25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101</v>
      </c>
      <c r="P3256">
        <f t="shared" si="252"/>
        <v>70.77</v>
      </c>
      <c r="Q3256" s="12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>
        <f t="shared" si="250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25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175</v>
      </c>
      <c r="P3257">
        <f t="shared" si="252"/>
        <v>29.17</v>
      </c>
      <c r="Q3257" s="12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>
        <f t="shared" si="250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25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128</v>
      </c>
      <c r="P3258">
        <f t="shared" si="252"/>
        <v>72.760000000000005</v>
      </c>
      <c r="Q3258" s="12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>
        <f t="shared" si="250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25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106</v>
      </c>
      <c r="P3259">
        <f t="shared" si="252"/>
        <v>51.85</v>
      </c>
      <c r="Q3259" s="12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>
        <f t="shared" si="250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25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105</v>
      </c>
      <c r="P3260">
        <f t="shared" si="252"/>
        <v>98.2</v>
      </c>
      <c r="Q3260" s="12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>
        <f t="shared" si="250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25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106</v>
      </c>
      <c r="P3261">
        <f t="shared" si="252"/>
        <v>251.74</v>
      </c>
      <c r="Q3261" s="12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>
        <f t="shared" si="250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25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109</v>
      </c>
      <c r="P3262">
        <f t="shared" si="252"/>
        <v>74.819999999999993</v>
      </c>
      <c r="Q3262" s="12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>
        <f t="shared" si="250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25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100</v>
      </c>
      <c r="P3263">
        <f t="shared" si="252"/>
        <v>67.650000000000006</v>
      </c>
      <c r="Q3263" s="12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>
        <f t="shared" si="250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25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103</v>
      </c>
      <c r="P3264">
        <f t="shared" si="252"/>
        <v>93.81</v>
      </c>
      <c r="Q3264" s="12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>
        <f t="shared" si="250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25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112</v>
      </c>
      <c r="P3265">
        <f t="shared" si="252"/>
        <v>41.24</v>
      </c>
      <c r="Q3265" s="12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>
        <f t="shared" si="250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25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1"/>
        <v>103</v>
      </c>
      <c r="P3266">
        <f t="shared" si="252"/>
        <v>52.55</v>
      </c>
      <c r="Q3266" s="12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>
        <f t="shared" ref="U3266:U3329" si="255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25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6">ROUND(E3267/D3267*100, 0)</f>
        <v>164</v>
      </c>
      <c r="P3267">
        <f t="shared" ref="P3267:P3330" si="257">IFERROR(ROUND(E3267/L3267,2),0)</f>
        <v>70.290000000000006</v>
      </c>
      <c r="Q3267" s="12" t="s">
        <v>8315</v>
      </c>
      <c r="R3267" t="s">
        <v>8316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25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131</v>
      </c>
      <c r="P3268">
        <f t="shared" si="257"/>
        <v>48.33</v>
      </c>
      <c r="Q3268" s="12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>
        <f t="shared" si="25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25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102</v>
      </c>
      <c r="P3269">
        <f t="shared" si="257"/>
        <v>53.18</v>
      </c>
      <c r="Q3269" s="12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>
        <f t="shared" si="25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25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128</v>
      </c>
      <c r="P3270">
        <f t="shared" si="257"/>
        <v>60.95</v>
      </c>
      <c r="Q3270" s="12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>
        <f t="shared" si="25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25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102</v>
      </c>
      <c r="P3271">
        <f t="shared" si="257"/>
        <v>116</v>
      </c>
      <c r="Q3271" s="12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>
        <f t="shared" si="25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25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102</v>
      </c>
      <c r="P3272">
        <f t="shared" si="257"/>
        <v>61</v>
      </c>
      <c r="Q3272" s="12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>
        <f t="shared" si="25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25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130</v>
      </c>
      <c r="P3273">
        <f t="shared" si="257"/>
        <v>38.24</v>
      </c>
      <c r="Q3273" s="12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>
        <f t="shared" si="25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25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154</v>
      </c>
      <c r="P3274">
        <f t="shared" si="257"/>
        <v>106.5</v>
      </c>
      <c r="Q3274" s="12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>
        <f t="shared" si="25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25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107</v>
      </c>
      <c r="P3275">
        <f t="shared" si="257"/>
        <v>204.57</v>
      </c>
      <c r="Q3275" s="12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>
        <f t="shared" si="25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25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101</v>
      </c>
      <c r="P3276">
        <f t="shared" si="257"/>
        <v>54.91</v>
      </c>
      <c r="Q3276" s="12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>
        <f t="shared" si="25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25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100</v>
      </c>
      <c r="P3277">
        <f t="shared" si="257"/>
        <v>150.41999999999999</v>
      </c>
      <c r="Q3277" s="12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>
        <f t="shared" si="25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25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117</v>
      </c>
      <c r="P3278">
        <f t="shared" si="257"/>
        <v>52.58</v>
      </c>
      <c r="Q3278" s="12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>
        <f t="shared" si="25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25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109</v>
      </c>
      <c r="P3279">
        <f t="shared" si="257"/>
        <v>54.3</v>
      </c>
      <c r="Q3279" s="12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>
        <f t="shared" si="25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25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103</v>
      </c>
      <c r="P3280">
        <f t="shared" si="257"/>
        <v>76.03</v>
      </c>
      <c r="Q3280" s="12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>
        <f t="shared" si="25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25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114</v>
      </c>
      <c r="P3281">
        <f t="shared" si="257"/>
        <v>105.21</v>
      </c>
      <c r="Q3281" s="12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>
        <f t="shared" si="25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25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103</v>
      </c>
      <c r="P3282">
        <f t="shared" si="257"/>
        <v>68.67</v>
      </c>
      <c r="Q3282" s="12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>
        <f t="shared" si="25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25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122</v>
      </c>
      <c r="P3283">
        <f t="shared" si="257"/>
        <v>129.36000000000001</v>
      </c>
      <c r="Q3283" s="12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>
        <f t="shared" si="25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25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103</v>
      </c>
      <c r="P3284">
        <f t="shared" si="257"/>
        <v>134.26</v>
      </c>
      <c r="Q3284" s="12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>
        <f t="shared" si="25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25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105</v>
      </c>
      <c r="P3285">
        <f t="shared" si="257"/>
        <v>17.829999999999998</v>
      </c>
      <c r="Q3285" s="12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>
        <f t="shared" si="25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25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102</v>
      </c>
      <c r="P3286">
        <f t="shared" si="257"/>
        <v>203.2</v>
      </c>
      <c r="Q3286" s="12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>
        <f t="shared" si="25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25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112</v>
      </c>
      <c r="P3287">
        <f t="shared" si="257"/>
        <v>69.19</v>
      </c>
      <c r="Q3287" s="12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>
        <f t="shared" si="25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25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102</v>
      </c>
      <c r="P3288">
        <f t="shared" si="257"/>
        <v>125.12</v>
      </c>
      <c r="Q3288" s="12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>
        <f t="shared" si="25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25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100</v>
      </c>
      <c r="P3289">
        <f t="shared" si="257"/>
        <v>73.53</v>
      </c>
      <c r="Q3289" s="12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>
        <f t="shared" si="25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25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100</v>
      </c>
      <c r="P3290">
        <f t="shared" si="257"/>
        <v>48.44</v>
      </c>
      <c r="Q3290" s="12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>
        <f t="shared" si="25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25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133</v>
      </c>
      <c r="P3291">
        <f t="shared" si="257"/>
        <v>26.61</v>
      </c>
      <c r="Q3291" s="12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>
        <f t="shared" si="25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25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121</v>
      </c>
      <c r="P3292">
        <f t="shared" si="257"/>
        <v>33.67</v>
      </c>
      <c r="Q3292" s="12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>
        <f t="shared" si="25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25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114</v>
      </c>
      <c r="P3293">
        <f t="shared" si="257"/>
        <v>40.71</v>
      </c>
      <c r="Q3293" s="12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>
        <f t="shared" si="25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25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286</v>
      </c>
      <c r="P3294">
        <f t="shared" si="257"/>
        <v>19.27</v>
      </c>
      <c r="Q3294" s="12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>
        <f t="shared" si="25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25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170</v>
      </c>
      <c r="P3295">
        <f t="shared" si="257"/>
        <v>84.29</v>
      </c>
      <c r="Q3295" s="12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>
        <f t="shared" si="25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25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118</v>
      </c>
      <c r="P3296">
        <f t="shared" si="257"/>
        <v>29.58</v>
      </c>
      <c r="Q3296" s="12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>
        <f t="shared" si="25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25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103</v>
      </c>
      <c r="P3297">
        <f t="shared" si="257"/>
        <v>26.67</v>
      </c>
      <c r="Q3297" s="12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>
        <f t="shared" si="25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25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144</v>
      </c>
      <c r="P3298">
        <f t="shared" si="257"/>
        <v>45.98</v>
      </c>
      <c r="Q3298" s="12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>
        <f t="shared" si="25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25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100</v>
      </c>
      <c r="P3299">
        <f t="shared" si="257"/>
        <v>125.09</v>
      </c>
      <c r="Q3299" s="12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>
        <f t="shared" si="25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25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102</v>
      </c>
      <c r="P3300">
        <f t="shared" si="257"/>
        <v>141.29</v>
      </c>
      <c r="Q3300" s="12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>
        <f t="shared" si="25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25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116</v>
      </c>
      <c r="P3301">
        <f t="shared" si="257"/>
        <v>55.33</v>
      </c>
      <c r="Q3301" s="12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>
        <f t="shared" si="25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25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136</v>
      </c>
      <c r="P3302">
        <f t="shared" si="257"/>
        <v>46.42</v>
      </c>
      <c r="Q3302" s="12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>
        <f t="shared" si="25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25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133</v>
      </c>
      <c r="P3303">
        <f t="shared" si="257"/>
        <v>57.2</v>
      </c>
      <c r="Q3303" s="12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>
        <f t="shared" si="25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25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103</v>
      </c>
      <c r="P3304">
        <f t="shared" si="257"/>
        <v>173.7</v>
      </c>
      <c r="Q3304" s="12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>
        <f t="shared" si="25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25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116</v>
      </c>
      <c r="P3305">
        <f t="shared" si="257"/>
        <v>59.6</v>
      </c>
      <c r="Q3305" s="12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>
        <f t="shared" si="25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25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105</v>
      </c>
      <c r="P3306">
        <f t="shared" si="257"/>
        <v>89.59</v>
      </c>
      <c r="Q3306" s="12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>
        <f t="shared" si="25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25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102</v>
      </c>
      <c r="P3307">
        <f t="shared" si="257"/>
        <v>204.05</v>
      </c>
      <c r="Q3307" s="12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>
        <f t="shared" si="255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25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175</v>
      </c>
      <c r="P3308">
        <f t="shared" si="257"/>
        <v>48.7</v>
      </c>
      <c r="Q3308" s="12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>
        <f t="shared" si="255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25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107</v>
      </c>
      <c r="P3309">
        <f t="shared" si="257"/>
        <v>53.34</v>
      </c>
      <c r="Q3309" s="12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>
        <f t="shared" si="255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25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122</v>
      </c>
      <c r="P3310">
        <f t="shared" si="257"/>
        <v>75.09</v>
      </c>
      <c r="Q3310" s="12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>
        <f t="shared" si="255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25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159</v>
      </c>
      <c r="P3311">
        <f t="shared" si="257"/>
        <v>18</v>
      </c>
      <c r="Q3311" s="12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>
        <f t="shared" si="255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25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100</v>
      </c>
      <c r="P3312">
        <f t="shared" si="257"/>
        <v>209.84</v>
      </c>
      <c r="Q3312" s="12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>
        <f t="shared" si="255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25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110</v>
      </c>
      <c r="P3313">
        <f t="shared" si="257"/>
        <v>61.02</v>
      </c>
      <c r="Q3313" s="12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>
        <f t="shared" si="255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25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100</v>
      </c>
      <c r="P3314">
        <f t="shared" si="257"/>
        <v>61</v>
      </c>
      <c r="Q3314" s="12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>
        <f t="shared" si="255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25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116</v>
      </c>
      <c r="P3315">
        <f t="shared" si="257"/>
        <v>80.03</v>
      </c>
      <c r="Q3315" s="12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>
        <f t="shared" si="255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25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211</v>
      </c>
      <c r="P3316">
        <f t="shared" si="257"/>
        <v>29.07</v>
      </c>
      <c r="Q3316" s="12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>
        <f t="shared" si="255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25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110</v>
      </c>
      <c r="P3317">
        <f t="shared" si="257"/>
        <v>49.44</v>
      </c>
      <c r="Q3317" s="12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>
        <f t="shared" si="255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25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100</v>
      </c>
      <c r="P3318">
        <f t="shared" si="257"/>
        <v>93.98</v>
      </c>
      <c r="Q3318" s="12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>
        <f t="shared" si="255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25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106</v>
      </c>
      <c r="P3319">
        <f t="shared" si="257"/>
        <v>61.94</v>
      </c>
      <c r="Q3319" s="12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>
        <f t="shared" si="255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25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126</v>
      </c>
      <c r="P3320">
        <f t="shared" si="257"/>
        <v>78.5</v>
      </c>
      <c r="Q3320" s="12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>
        <f t="shared" si="255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25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108</v>
      </c>
      <c r="P3321">
        <f t="shared" si="257"/>
        <v>33.75</v>
      </c>
      <c r="Q3321" s="12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>
        <f t="shared" si="255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25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101</v>
      </c>
      <c r="P3322">
        <f t="shared" si="257"/>
        <v>66.45</v>
      </c>
      <c r="Q3322" s="12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>
        <f t="shared" si="255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25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107</v>
      </c>
      <c r="P3323">
        <f t="shared" si="257"/>
        <v>35.799999999999997</v>
      </c>
      <c r="Q3323" s="12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>
        <f t="shared" si="255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25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102</v>
      </c>
      <c r="P3324">
        <f t="shared" si="257"/>
        <v>145.65</v>
      </c>
      <c r="Q3324" s="12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>
        <f t="shared" si="255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25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126</v>
      </c>
      <c r="P3325">
        <f t="shared" si="257"/>
        <v>25.69</v>
      </c>
      <c r="Q3325" s="12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>
        <f t="shared" si="255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25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102</v>
      </c>
      <c r="P3326">
        <f t="shared" si="257"/>
        <v>152.5</v>
      </c>
      <c r="Q3326" s="12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>
        <f t="shared" si="255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25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113</v>
      </c>
      <c r="P3327">
        <f t="shared" si="257"/>
        <v>30</v>
      </c>
      <c r="Q3327" s="12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>
        <f t="shared" si="255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25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101</v>
      </c>
      <c r="P3328">
        <f t="shared" si="257"/>
        <v>142.28</v>
      </c>
      <c r="Q3328" s="12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>
        <f t="shared" si="255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25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101</v>
      </c>
      <c r="P3329">
        <f t="shared" si="257"/>
        <v>24.55</v>
      </c>
      <c r="Q3329" s="12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>
        <f t="shared" si="255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25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6"/>
        <v>146</v>
      </c>
      <c r="P3330">
        <f t="shared" si="257"/>
        <v>292.77999999999997</v>
      </c>
      <c r="Q3330" s="12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>
        <f t="shared" ref="U3330:U3393" si="260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25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1">ROUND(E3331/D3331*100, 0)</f>
        <v>117</v>
      </c>
      <c r="P3331">
        <f t="shared" ref="P3331:P3394" si="262">IFERROR(ROUND(E3331/L3331,2),0)</f>
        <v>44.92</v>
      </c>
      <c r="Q3331" s="12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25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106</v>
      </c>
      <c r="P3332">
        <f t="shared" si="262"/>
        <v>23.1</v>
      </c>
      <c r="Q3332" s="12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>
        <f t="shared" si="26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25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105</v>
      </c>
      <c r="P3333">
        <f t="shared" si="262"/>
        <v>80.400000000000006</v>
      </c>
      <c r="Q3333" s="12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>
        <f t="shared" si="26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25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100</v>
      </c>
      <c r="P3334">
        <f t="shared" si="262"/>
        <v>72.290000000000006</v>
      </c>
      <c r="Q3334" s="12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>
        <f t="shared" si="26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25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105</v>
      </c>
      <c r="P3335">
        <f t="shared" si="262"/>
        <v>32.97</v>
      </c>
      <c r="Q3335" s="12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>
        <f t="shared" si="26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25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139</v>
      </c>
      <c r="P3336">
        <f t="shared" si="262"/>
        <v>116.65</v>
      </c>
      <c r="Q3336" s="12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>
        <f t="shared" si="26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25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100</v>
      </c>
      <c r="P3337">
        <f t="shared" si="262"/>
        <v>79.62</v>
      </c>
      <c r="Q3337" s="12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>
        <f t="shared" si="26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25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100</v>
      </c>
      <c r="P3338">
        <f t="shared" si="262"/>
        <v>27.78</v>
      </c>
      <c r="Q3338" s="12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>
        <f t="shared" si="26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25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110</v>
      </c>
      <c r="P3339">
        <f t="shared" si="262"/>
        <v>81.03</v>
      </c>
      <c r="Q3339" s="12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>
        <f t="shared" si="26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25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102</v>
      </c>
      <c r="P3340">
        <f t="shared" si="262"/>
        <v>136.85</v>
      </c>
      <c r="Q3340" s="12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>
        <f t="shared" si="26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25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104</v>
      </c>
      <c r="P3341">
        <f t="shared" si="262"/>
        <v>177.62</v>
      </c>
      <c r="Q3341" s="12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>
        <f t="shared" si="26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25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138</v>
      </c>
      <c r="P3342">
        <f t="shared" si="262"/>
        <v>109.08</v>
      </c>
      <c r="Q3342" s="12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>
        <f t="shared" si="26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25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100</v>
      </c>
      <c r="P3343">
        <f t="shared" si="262"/>
        <v>119.64</v>
      </c>
      <c r="Q3343" s="12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>
        <f t="shared" si="26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25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102</v>
      </c>
      <c r="P3344">
        <f t="shared" si="262"/>
        <v>78.209999999999994</v>
      </c>
      <c r="Q3344" s="12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>
        <f t="shared" si="26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25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171</v>
      </c>
      <c r="P3345">
        <f t="shared" si="262"/>
        <v>52.17</v>
      </c>
      <c r="Q3345" s="12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>
        <f t="shared" si="26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25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101</v>
      </c>
      <c r="P3346">
        <f t="shared" si="262"/>
        <v>114.13</v>
      </c>
      <c r="Q3346" s="12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>
        <f t="shared" si="26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25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130</v>
      </c>
      <c r="P3347">
        <f t="shared" si="262"/>
        <v>50</v>
      </c>
      <c r="Q3347" s="12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>
        <f t="shared" si="26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25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110</v>
      </c>
      <c r="P3348">
        <f t="shared" si="262"/>
        <v>91.67</v>
      </c>
      <c r="Q3348" s="12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>
        <f t="shared" si="26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25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119</v>
      </c>
      <c r="P3349">
        <f t="shared" si="262"/>
        <v>108.59</v>
      </c>
      <c r="Q3349" s="12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>
        <f t="shared" si="26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25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100</v>
      </c>
      <c r="P3350">
        <f t="shared" si="262"/>
        <v>69.819999999999993</v>
      </c>
      <c r="Q3350" s="12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>
        <f t="shared" si="26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25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153</v>
      </c>
      <c r="P3351">
        <f t="shared" si="262"/>
        <v>109.57</v>
      </c>
      <c r="Q3351" s="12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>
        <f t="shared" si="26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25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104</v>
      </c>
      <c r="P3352">
        <f t="shared" si="262"/>
        <v>71.67</v>
      </c>
      <c r="Q3352" s="12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>
        <f t="shared" si="26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25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101</v>
      </c>
      <c r="P3353">
        <f t="shared" si="262"/>
        <v>93.61</v>
      </c>
      <c r="Q3353" s="12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>
        <f t="shared" si="26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25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108</v>
      </c>
      <c r="P3354">
        <f t="shared" si="262"/>
        <v>76.8</v>
      </c>
      <c r="Q3354" s="12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>
        <f t="shared" si="26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25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315</v>
      </c>
      <c r="P3355">
        <f t="shared" si="262"/>
        <v>35.799999999999997</v>
      </c>
      <c r="Q3355" s="12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>
        <f t="shared" si="26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25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102</v>
      </c>
      <c r="P3356">
        <f t="shared" si="262"/>
        <v>55.6</v>
      </c>
      <c r="Q3356" s="12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>
        <f t="shared" si="26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25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126</v>
      </c>
      <c r="P3357">
        <f t="shared" si="262"/>
        <v>147.33000000000001</v>
      </c>
      <c r="Q3357" s="12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>
        <f t="shared" si="26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25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101</v>
      </c>
      <c r="P3358">
        <f t="shared" si="262"/>
        <v>56.33</v>
      </c>
      <c r="Q3358" s="12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>
        <f t="shared" si="26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25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101</v>
      </c>
      <c r="P3359">
        <f t="shared" si="262"/>
        <v>96.19</v>
      </c>
      <c r="Q3359" s="12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>
        <f t="shared" si="26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25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103</v>
      </c>
      <c r="P3360">
        <f t="shared" si="262"/>
        <v>63.57</v>
      </c>
      <c r="Q3360" s="12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>
        <f t="shared" si="26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25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106</v>
      </c>
      <c r="P3361">
        <f t="shared" si="262"/>
        <v>184.78</v>
      </c>
      <c r="Q3361" s="12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>
        <f t="shared" si="26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25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101</v>
      </c>
      <c r="P3362">
        <f t="shared" si="262"/>
        <v>126.72</v>
      </c>
      <c r="Q3362" s="12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>
        <f t="shared" si="26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25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113</v>
      </c>
      <c r="P3363">
        <f t="shared" si="262"/>
        <v>83.43</v>
      </c>
      <c r="Q3363" s="12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>
        <f t="shared" si="26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25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218</v>
      </c>
      <c r="P3364">
        <f t="shared" si="262"/>
        <v>54.5</v>
      </c>
      <c r="Q3364" s="12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>
        <f t="shared" si="26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25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101</v>
      </c>
      <c r="P3365">
        <f t="shared" si="262"/>
        <v>302.31</v>
      </c>
      <c r="Q3365" s="12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>
        <f t="shared" si="26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25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106</v>
      </c>
      <c r="P3366">
        <f t="shared" si="262"/>
        <v>44.14</v>
      </c>
      <c r="Q3366" s="12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>
        <f t="shared" si="26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25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104</v>
      </c>
      <c r="P3367">
        <f t="shared" si="262"/>
        <v>866.67</v>
      </c>
      <c r="Q3367" s="12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>
        <f t="shared" si="26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25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221</v>
      </c>
      <c r="P3368">
        <f t="shared" si="262"/>
        <v>61.39</v>
      </c>
      <c r="Q3368" s="12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>
        <f t="shared" si="26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25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119</v>
      </c>
      <c r="P3369">
        <f t="shared" si="262"/>
        <v>29.67</v>
      </c>
      <c r="Q3369" s="12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>
        <f t="shared" si="26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25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105</v>
      </c>
      <c r="P3370">
        <f t="shared" si="262"/>
        <v>45.48</v>
      </c>
      <c r="Q3370" s="12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>
        <f t="shared" si="26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25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104</v>
      </c>
      <c r="P3371">
        <f t="shared" si="262"/>
        <v>96.2</v>
      </c>
      <c r="Q3371" s="12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>
        <f t="shared" si="26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25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118</v>
      </c>
      <c r="P3372">
        <f t="shared" si="262"/>
        <v>67.92</v>
      </c>
      <c r="Q3372" s="12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>
        <f t="shared" si="26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25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139</v>
      </c>
      <c r="P3373">
        <f t="shared" si="262"/>
        <v>30.78</v>
      </c>
      <c r="Q3373" s="12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>
        <f t="shared" si="260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25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104</v>
      </c>
      <c r="P3374">
        <f t="shared" si="262"/>
        <v>38.33</v>
      </c>
      <c r="Q3374" s="12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>
        <f t="shared" si="260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25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100</v>
      </c>
      <c r="P3375">
        <f t="shared" si="262"/>
        <v>66.83</v>
      </c>
      <c r="Q3375" s="12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>
        <f t="shared" si="26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25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107</v>
      </c>
      <c r="P3376">
        <f t="shared" si="262"/>
        <v>71.73</v>
      </c>
      <c r="Q3376" s="12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>
        <f t="shared" si="260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25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100</v>
      </c>
      <c r="P3377">
        <f t="shared" si="262"/>
        <v>176.47</v>
      </c>
      <c r="Q3377" s="12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>
        <f t="shared" si="26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25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100</v>
      </c>
      <c r="P3378">
        <f t="shared" si="262"/>
        <v>421.11</v>
      </c>
      <c r="Q3378" s="12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>
        <f t="shared" si="260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25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101</v>
      </c>
      <c r="P3379">
        <f t="shared" si="262"/>
        <v>104.99</v>
      </c>
      <c r="Q3379" s="12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>
        <f t="shared" si="260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25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108</v>
      </c>
      <c r="P3380">
        <f t="shared" si="262"/>
        <v>28.19</v>
      </c>
      <c r="Q3380" s="12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>
        <f t="shared" si="260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25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104</v>
      </c>
      <c r="P3381">
        <f t="shared" si="262"/>
        <v>54.55</v>
      </c>
      <c r="Q3381" s="12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>
        <f t="shared" si="260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25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104</v>
      </c>
      <c r="P3382">
        <f t="shared" si="262"/>
        <v>111.89</v>
      </c>
      <c r="Q3382" s="12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>
        <f t="shared" si="260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25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102</v>
      </c>
      <c r="P3383">
        <f t="shared" si="262"/>
        <v>85.21</v>
      </c>
      <c r="Q3383" s="12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>
        <f t="shared" si="26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25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101</v>
      </c>
      <c r="P3384">
        <f t="shared" si="262"/>
        <v>76.650000000000006</v>
      </c>
      <c r="Q3384" s="12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>
        <f t="shared" si="260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25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112</v>
      </c>
      <c r="P3385">
        <f t="shared" si="262"/>
        <v>65.17</v>
      </c>
      <c r="Q3385" s="12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>
        <f t="shared" si="260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25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100</v>
      </c>
      <c r="P3386">
        <f t="shared" si="262"/>
        <v>93.76</v>
      </c>
      <c r="Q3386" s="12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>
        <f t="shared" si="26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25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100</v>
      </c>
      <c r="P3387">
        <f t="shared" si="262"/>
        <v>133.33000000000001</v>
      </c>
      <c r="Q3387" s="12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>
        <f t="shared" si="260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25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105</v>
      </c>
      <c r="P3388">
        <f t="shared" si="262"/>
        <v>51.22</v>
      </c>
      <c r="Q3388" s="12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>
        <f t="shared" si="260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25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117</v>
      </c>
      <c r="P3389">
        <f t="shared" si="262"/>
        <v>100.17</v>
      </c>
      <c r="Q3389" s="12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>
        <f t="shared" si="260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25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104</v>
      </c>
      <c r="P3390">
        <f t="shared" si="262"/>
        <v>34.6</v>
      </c>
      <c r="Q3390" s="12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>
        <f t="shared" si="260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25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115</v>
      </c>
      <c r="P3391">
        <f t="shared" si="262"/>
        <v>184.68</v>
      </c>
      <c r="Q3391" s="12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>
        <f t="shared" si="260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25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102</v>
      </c>
      <c r="P3392">
        <f t="shared" si="262"/>
        <v>69.819999999999993</v>
      </c>
      <c r="Q3392" s="12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>
        <f t="shared" si="260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25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223</v>
      </c>
      <c r="P3393">
        <f t="shared" si="262"/>
        <v>61.94</v>
      </c>
      <c r="Q3393" s="12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>
        <f t="shared" si="260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25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1"/>
        <v>100</v>
      </c>
      <c r="P3394">
        <f t="shared" si="262"/>
        <v>41.67</v>
      </c>
      <c r="Q3394" s="12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>
        <f t="shared" ref="U3394:U3457" si="265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25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6">ROUND(E3395/D3395*100, 0)</f>
        <v>106</v>
      </c>
      <c r="P3395">
        <f t="shared" ref="P3395:P3458" si="267">IFERROR(ROUND(E3395/L3395,2),0)</f>
        <v>36.07</v>
      </c>
      <c r="Q3395" s="12" t="s">
        <v>8315</v>
      </c>
      <c r="R3395" t="s">
        <v>8316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25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142</v>
      </c>
      <c r="P3396">
        <f t="shared" si="267"/>
        <v>29</v>
      </c>
      <c r="Q3396" s="12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>
        <f t="shared" si="26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25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184</v>
      </c>
      <c r="P3397">
        <f t="shared" si="267"/>
        <v>24.21</v>
      </c>
      <c r="Q3397" s="12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>
        <f t="shared" si="26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25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104</v>
      </c>
      <c r="P3398">
        <f t="shared" si="267"/>
        <v>55.89</v>
      </c>
      <c r="Q3398" s="12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>
        <f t="shared" si="26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25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112</v>
      </c>
      <c r="P3399">
        <f t="shared" si="267"/>
        <v>11.67</v>
      </c>
      <c r="Q3399" s="12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>
        <f t="shared" si="26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25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111</v>
      </c>
      <c r="P3400">
        <f t="shared" si="267"/>
        <v>68.349999999999994</v>
      </c>
      <c r="Q3400" s="12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>
        <f t="shared" si="26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25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104</v>
      </c>
      <c r="P3401">
        <f t="shared" si="267"/>
        <v>27.07</v>
      </c>
      <c r="Q3401" s="12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>
        <f t="shared" si="26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25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100</v>
      </c>
      <c r="P3402">
        <f t="shared" si="267"/>
        <v>118.13</v>
      </c>
      <c r="Q3402" s="12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>
        <f t="shared" si="26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25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102</v>
      </c>
      <c r="P3403">
        <f t="shared" si="267"/>
        <v>44.76</v>
      </c>
      <c r="Q3403" s="12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>
        <f t="shared" si="26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25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110</v>
      </c>
      <c r="P3404">
        <f t="shared" si="267"/>
        <v>99.79</v>
      </c>
      <c r="Q3404" s="12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>
        <f t="shared" si="26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25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100</v>
      </c>
      <c r="P3405">
        <f t="shared" si="267"/>
        <v>117.65</v>
      </c>
      <c r="Q3405" s="12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>
        <f t="shared" si="26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25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122</v>
      </c>
      <c r="P3406">
        <f t="shared" si="267"/>
        <v>203.33</v>
      </c>
      <c r="Q3406" s="12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>
        <f t="shared" si="26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25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138</v>
      </c>
      <c r="P3407">
        <f t="shared" si="267"/>
        <v>28.32</v>
      </c>
      <c r="Q3407" s="12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>
        <f t="shared" si="26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25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100</v>
      </c>
      <c r="P3408">
        <f t="shared" si="267"/>
        <v>110.23</v>
      </c>
      <c r="Q3408" s="12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>
        <f t="shared" si="26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25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107</v>
      </c>
      <c r="P3409">
        <f t="shared" si="267"/>
        <v>31.97</v>
      </c>
      <c r="Q3409" s="12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>
        <f t="shared" si="26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25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211</v>
      </c>
      <c r="P3410">
        <f t="shared" si="267"/>
        <v>58.61</v>
      </c>
      <c r="Q3410" s="12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>
        <f t="shared" si="26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25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124</v>
      </c>
      <c r="P3411">
        <f t="shared" si="267"/>
        <v>29.43</v>
      </c>
      <c r="Q3411" s="12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>
        <f t="shared" si="26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25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109</v>
      </c>
      <c r="P3412">
        <f t="shared" si="267"/>
        <v>81.38</v>
      </c>
      <c r="Q3412" s="12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>
        <f t="shared" si="26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25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104</v>
      </c>
      <c r="P3413">
        <f t="shared" si="267"/>
        <v>199.17</v>
      </c>
      <c r="Q3413" s="12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>
        <f t="shared" si="26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25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100</v>
      </c>
      <c r="P3414">
        <f t="shared" si="267"/>
        <v>115.38</v>
      </c>
      <c r="Q3414" s="12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>
        <f t="shared" si="26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25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130</v>
      </c>
      <c r="P3415">
        <f t="shared" si="267"/>
        <v>46.43</v>
      </c>
      <c r="Q3415" s="12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>
        <f t="shared" si="26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25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104</v>
      </c>
      <c r="P3416">
        <f t="shared" si="267"/>
        <v>70.569999999999993</v>
      </c>
      <c r="Q3416" s="12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>
        <f t="shared" si="26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25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100</v>
      </c>
      <c r="P3417">
        <f t="shared" si="267"/>
        <v>22.22</v>
      </c>
      <c r="Q3417" s="12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>
        <f t="shared" si="26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25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120</v>
      </c>
      <c r="P3418">
        <f t="shared" si="267"/>
        <v>159.47</v>
      </c>
      <c r="Q3418" s="12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>
        <f t="shared" si="26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25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100</v>
      </c>
      <c r="P3419">
        <f t="shared" si="267"/>
        <v>37.78</v>
      </c>
      <c r="Q3419" s="12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>
        <f t="shared" si="26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25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101</v>
      </c>
      <c r="P3420">
        <f t="shared" si="267"/>
        <v>72.05</v>
      </c>
      <c r="Q3420" s="12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>
        <f t="shared" si="26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25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107</v>
      </c>
      <c r="P3421">
        <f t="shared" si="267"/>
        <v>63.7</v>
      </c>
      <c r="Q3421" s="12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>
        <f t="shared" si="26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25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138</v>
      </c>
      <c r="P3422">
        <f t="shared" si="267"/>
        <v>28.41</v>
      </c>
      <c r="Q3422" s="12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>
        <f t="shared" si="26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25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101</v>
      </c>
      <c r="P3423">
        <f t="shared" si="267"/>
        <v>103.21</v>
      </c>
      <c r="Q3423" s="12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>
        <f t="shared" si="26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25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109</v>
      </c>
      <c r="P3424">
        <f t="shared" si="267"/>
        <v>71.150000000000006</v>
      </c>
      <c r="Q3424" s="12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>
        <f t="shared" si="26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25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140</v>
      </c>
      <c r="P3425">
        <f t="shared" si="267"/>
        <v>35</v>
      </c>
      <c r="Q3425" s="12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>
        <f t="shared" si="26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25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104</v>
      </c>
      <c r="P3426">
        <f t="shared" si="267"/>
        <v>81.78</v>
      </c>
      <c r="Q3426" s="12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>
        <f t="shared" si="26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25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103</v>
      </c>
      <c r="P3427">
        <f t="shared" si="267"/>
        <v>297.02999999999997</v>
      </c>
      <c r="Q3427" s="12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>
        <f t="shared" si="26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25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108</v>
      </c>
      <c r="P3428">
        <f t="shared" si="267"/>
        <v>46.61</v>
      </c>
      <c r="Q3428" s="12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>
        <f t="shared" si="26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25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100</v>
      </c>
      <c r="P3429">
        <f t="shared" si="267"/>
        <v>51.72</v>
      </c>
      <c r="Q3429" s="12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>
        <f t="shared" si="26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25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103</v>
      </c>
      <c r="P3430">
        <f t="shared" si="267"/>
        <v>40.29</v>
      </c>
      <c r="Q3430" s="12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>
        <f t="shared" si="26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25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130</v>
      </c>
      <c r="P3431">
        <f t="shared" si="267"/>
        <v>16.25</v>
      </c>
      <c r="Q3431" s="12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>
        <f t="shared" si="26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25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109</v>
      </c>
      <c r="P3432">
        <f t="shared" si="267"/>
        <v>30.15</v>
      </c>
      <c r="Q3432" s="12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>
        <f t="shared" si="26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25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100</v>
      </c>
      <c r="P3433">
        <f t="shared" si="267"/>
        <v>95.24</v>
      </c>
      <c r="Q3433" s="12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>
        <f t="shared" si="26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25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110</v>
      </c>
      <c r="P3434">
        <f t="shared" si="267"/>
        <v>52.21</v>
      </c>
      <c r="Q3434" s="12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>
        <f t="shared" si="26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25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100</v>
      </c>
      <c r="P3435">
        <f t="shared" si="267"/>
        <v>134.15</v>
      </c>
      <c r="Q3435" s="12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>
        <f t="shared" si="26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25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106</v>
      </c>
      <c r="P3436">
        <f t="shared" si="267"/>
        <v>62.83</v>
      </c>
      <c r="Q3436" s="12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>
        <f t="shared" si="26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25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112</v>
      </c>
      <c r="P3437">
        <f t="shared" si="267"/>
        <v>58.95</v>
      </c>
      <c r="Q3437" s="12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>
        <f t="shared" si="26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25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106</v>
      </c>
      <c r="P3438">
        <f t="shared" si="267"/>
        <v>143.11000000000001</v>
      </c>
      <c r="Q3438" s="12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>
        <f t="shared" si="26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25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101</v>
      </c>
      <c r="P3439">
        <f t="shared" si="267"/>
        <v>84.17</v>
      </c>
      <c r="Q3439" s="12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>
        <f t="shared" si="26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25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104</v>
      </c>
      <c r="P3440">
        <f t="shared" si="267"/>
        <v>186.07</v>
      </c>
      <c r="Q3440" s="12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>
        <f t="shared" si="26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25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135</v>
      </c>
      <c r="P3441">
        <f t="shared" si="267"/>
        <v>89.79</v>
      </c>
      <c r="Q3441" s="12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>
        <f t="shared" si="26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25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105</v>
      </c>
      <c r="P3442">
        <f t="shared" si="267"/>
        <v>64.16</v>
      </c>
      <c r="Q3442" s="12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>
        <f t="shared" si="26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25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103</v>
      </c>
      <c r="P3443">
        <f t="shared" si="267"/>
        <v>59.65</v>
      </c>
      <c r="Q3443" s="12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>
        <f t="shared" si="26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25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100</v>
      </c>
      <c r="P3444">
        <f t="shared" si="267"/>
        <v>31.25</v>
      </c>
      <c r="Q3444" s="12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>
        <f t="shared" si="26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25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186</v>
      </c>
      <c r="P3445">
        <f t="shared" si="267"/>
        <v>41.22</v>
      </c>
      <c r="Q3445" s="12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>
        <f t="shared" si="26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25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289</v>
      </c>
      <c r="P3446">
        <f t="shared" si="267"/>
        <v>43.35</v>
      </c>
      <c r="Q3446" s="12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>
        <f t="shared" si="26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25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100</v>
      </c>
      <c r="P3447">
        <f t="shared" si="267"/>
        <v>64.52</v>
      </c>
      <c r="Q3447" s="12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>
        <f t="shared" si="26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25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108</v>
      </c>
      <c r="P3448">
        <f t="shared" si="267"/>
        <v>43.28</v>
      </c>
      <c r="Q3448" s="12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>
        <f t="shared" si="26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25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108</v>
      </c>
      <c r="P3449">
        <f t="shared" si="267"/>
        <v>77</v>
      </c>
      <c r="Q3449" s="12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>
        <f t="shared" si="26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25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110</v>
      </c>
      <c r="P3450">
        <f t="shared" si="267"/>
        <v>51.22</v>
      </c>
      <c r="Q3450" s="12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>
        <f t="shared" si="26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25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171</v>
      </c>
      <c r="P3451">
        <f t="shared" si="267"/>
        <v>68.25</v>
      </c>
      <c r="Q3451" s="12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>
        <f t="shared" si="26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25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152</v>
      </c>
      <c r="P3452">
        <f t="shared" si="267"/>
        <v>19.489999999999998</v>
      </c>
      <c r="Q3452" s="12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>
        <f t="shared" si="26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25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101</v>
      </c>
      <c r="P3453">
        <f t="shared" si="267"/>
        <v>41.13</v>
      </c>
      <c r="Q3453" s="12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>
        <f t="shared" si="265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25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153</v>
      </c>
      <c r="P3454">
        <f t="shared" si="267"/>
        <v>41.41</v>
      </c>
      <c r="Q3454" s="12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>
        <f t="shared" si="265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25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128</v>
      </c>
      <c r="P3455">
        <f t="shared" si="267"/>
        <v>27.5</v>
      </c>
      <c r="Q3455" s="12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>
        <f t="shared" si="265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25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101</v>
      </c>
      <c r="P3456">
        <f t="shared" si="267"/>
        <v>33.57</v>
      </c>
      <c r="Q3456" s="12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>
        <f t="shared" si="265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25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101</v>
      </c>
      <c r="P3457">
        <f t="shared" si="267"/>
        <v>145.87</v>
      </c>
      <c r="Q3457" s="12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>
        <f t="shared" si="265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25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6"/>
        <v>191</v>
      </c>
      <c r="P3458">
        <f t="shared" si="267"/>
        <v>358.69</v>
      </c>
      <c r="Q3458" s="12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>
        <f t="shared" ref="U3458:U3521" si="270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25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1">ROUND(E3459/D3459*100, 0)</f>
        <v>140</v>
      </c>
      <c r="P3459">
        <f t="shared" ref="P3459:P3522" si="272">IFERROR(ROUND(E3459/L3459,2),0)</f>
        <v>50.98</v>
      </c>
      <c r="Q3459" s="12" t="s">
        <v>8315</v>
      </c>
      <c r="R3459" t="s">
        <v>8316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25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124</v>
      </c>
      <c r="P3460">
        <f t="shared" si="272"/>
        <v>45.04</v>
      </c>
      <c r="Q3460" s="12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>
        <f t="shared" si="27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25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126</v>
      </c>
      <c r="P3461">
        <f t="shared" si="272"/>
        <v>17.53</v>
      </c>
      <c r="Q3461" s="12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>
        <f t="shared" si="27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25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190</v>
      </c>
      <c r="P3462">
        <f t="shared" si="272"/>
        <v>50</v>
      </c>
      <c r="Q3462" s="12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>
        <f t="shared" si="27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25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139</v>
      </c>
      <c r="P3463">
        <f t="shared" si="272"/>
        <v>57.92</v>
      </c>
      <c r="Q3463" s="12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>
        <f t="shared" si="27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25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202</v>
      </c>
      <c r="P3464">
        <f t="shared" si="272"/>
        <v>29.71</v>
      </c>
      <c r="Q3464" s="12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>
        <f t="shared" si="27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25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103</v>
      </c>
      <c r="P3465">
        <f t="shared" si="272"/>
        <v>90.68</v>
      </c>
      <c r="Q3465" s="12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>
        <f t="shared" si="27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25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102</v>
      </c>
      <c r="P3466">
        <f t="shared" si="272"/>
        <v>55.01</v>
      </c>
      <c r="Q3466" s="12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>
        <f t="shared" si="27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25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103</v>
      </c>
      <c r="P3467">
        <f t="shared" si="272"/>
        <v>57.22</v>
      </c>
      <c r="Q3467" s="12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>
        <f t="shared" si="27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25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127</v>
      </c>
      <c r="P3468">
        <f t="shared" si="272"/>
        <v>72.95</v>
      </c>
      <c r="Q3468" s="12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>
        <f t="shared" si="27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25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101</v>
      </c>
      <c r="P3469">
        <f t="shared" si="272"/>
        <v>64.47</v>
      </c>
      <c r="Q3469" s="12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>
        <f t="shared" si="27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25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122</v>
      </c>
      <c r="P3470">
        <f t="shared" si="272"/>
        <v>716.35</v>
      </c>
      <c r="Q3470" s="12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>
        <f t="shared" si="27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25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113</v>
      </c>
      <c r="P3471">
        <f t="shared" si="272"/>
        <v>50.4</v>
      </c>
      <c r="Q3471" s="12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>
        <f t="shared" si="27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25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150</v>
      </c>
      <c r="P3472">
        <f t="shared" si="272"/>
        <v>41.67</v>
      </c>
      <c r="Q3472" s="12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>
        <f t="shared" si="270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25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215</v>
      </c>
      <c r="P3473">
        <f t="shared" si="272"/>
        <v>35.770000000000003</v>
      </c>
      <c r="Q3473" s="12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>
        <f t="shared" si="270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25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102</v>
      </c>
      <c r="P3474">
        <f t="shared" si="272"/>
        <v>88.74</v>
      </c>
      <c r="Q3474" s="12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>
        <f t="shared" si="270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25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100</v>
      </c>
      <c r="P3475">
        <f t="shared" si="272"/>
        <v>148.47999999999999</v>
      </c>
      <c r="Q3475" s="12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>
        <f t="shared" si="27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25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101</v>
      </c>
      <c r="P3476">
        <f t="shared" si="272"/>
        <v>51.79</v>
      </c>
      <c r="Q3476" s="12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>
        <f t="shared" si="27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25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113</v>
      </c>
      <c r="P3477">
        <f t="shared" si="272"/>
        <v>20</v>
      </c>
      <c r="Q3477" s="12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>
        <f t="shared" si="270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25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104</v>
      </c>
      <c r="P3478">
        <f t="shared" si="272"/>
        <v>52</v>
      </c>
      <c r="Q3478" s="12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>
        <f t="shared" si="270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25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115</v>
      </c>
      <c r="P3479">
        <f t="shared" si="272"/>
        <v>53.23</v>
      </c>
      <c r="Q3479" s="12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>
        <f t="shared" si="270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25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113</v>
      </c>
      <c r="P3480">
        <f t="shared" si="272"/>
        <v>39.6</v>
      </c>
      <c r="Q3480" s="12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>
        <f t="shared" si="27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25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128</v>
      </c>
      <c r="P3481">
        <f t="shared" si="272"/>
        <v>34.25</v>
      </c>
      <c r="Q3481" s="12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>
        <f t="shared" si="270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25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143</v>
      </c>
      <c r="P3482">
        <f t="shared" si="272"/>
        <v>164.62</v>
      </c>
      <c r="Q3482" s="12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>
        <f t="shared" si="27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25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119</v>
      </c>
      <c r="P3483">
        <f t="shared" si="272"/>
        <v>125.05</v>
      </c>
      <c r="Q3483" s="12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>
        <f t="shared" si="270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25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138</v>
      </c>
      <c r="P3484">
        <f t="shared" si="272"/>
        <v>51.88</v>
      </c>
      <c r="Q3484" s="12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>
        <f t="shared" si="27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25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160</v>
      </c>
      <c r="P3485">
        <f t="shared" si="272"/>
        <v>40.29</v>
      </c>
      <c r="Q3485" s="12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>
        <f t="shared" si="270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25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114</v>
      </c>
      <c r="P3486">
        <f t="shared" si="272"/>
        <v>64.91</v>
      </c>
      <c r="Q3486" s="12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>
        <f t="shared" si="270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25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101</v>
      </c>
      <c r="P3487">
        <f t="shared" si="272"/>
        <v>55.33</v>
      </c>
      <c r="Q3487" s="12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>
        <f t="shared" si="270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25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155</v>
      </c>
      <c r="P3488">
        <f t="shared" si="272"/>
        <v>83.14</v>
      </c>
      <c r="Q3488" s="12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>
        <f t="shared" si="270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25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128</v>
      </c>
      <c r="P3489">
        <f t="shared" si="272"/>
        <v>38.71</v>
      </c>
      <c r="Q3489" s="12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>
        <f t="shared" si="270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25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121</v>
      </c>
      <c r="P3490">
        <f t="shared" si="272"/>
        <v>125.38</v>
      </c>
      <c r="Q3490" s="12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>
        <f t="shared" si="270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25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113</v>
      </c>
      <c r="P3491">
        <f t="shared" si="272"/>
        <v>78.260000000000005</v>
      </c>
      <c r="Q3491" s="12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>
        <f t="shared" si="270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25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128</v>
      </c>
      <c r="P3492">
        <f t="shared" si="272"/>
        <v>47.22</v>
      </c>
      <c r="Q3492" s="12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>
        <f t="shared" si="270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25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158</v>
      </c>
      <c r="P3493">
        <f t="shared" si="272"/>
        <v>79.099999999999994</v>
      </c>
      <c r="Q3493" s="12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>
        <f t="shared" si="270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25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105</v>
      </c>
      <c r="P3494">
        <f t="shared" si="272"/>
        <v>114.29</v>
      </c>
      <c r="Q3494" s="12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>
        <f t="shared" si="270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25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100</v>
      </c>
      <c r="P3495">
        <f t="shared" si="272"/>
        <v>51.72</v>
      </c>
      <c r="Q3495" s="12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>
        <f t="shared" si="270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25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100</v>
      </c>
      <c r="P3496">
        <f t="shared" si="272"/>
        <v>30.77</v>
      </c>
      <c r="Q3496" s="12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>
        <f t="shared" si="27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25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107</v>
      </c>
      <c r="P3497">
        <f t="shared" si="272"/>
        <v>74.209999999999994</v>
      </c>
      <c r="Q3497" s="12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>
        <f t="shared" si="270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25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124</v>
      </c>
      <c r="P3498">
        <f t="shared" si="272"/>
        <v>47.85</v>
      </c>
      <c r="Q3498" s="12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>
        <f t="shared" si="270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25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109</v>
      </c>
      <c r="P3499">
        <f t="shared" si="272"/>
        <v>34.409999999999997</v>
      </c>
      <c r="Q3499" s="12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>
        <f t="shared" si="270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25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102</v>
      </c>
      <c r="P3500">
        <f t="shared" si="272"/>
        <v>40.24</v>
      </c>
      <c r="Q3500" s="12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>
        <f t="shared" si="270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25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106</v>
      </c>
      <c r="P3501">
        <f t="shared" si="272"/>
        <v>60.29</v>
      </c>
      <c r="Q3501" s="12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>
        <f t="shared" si="270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25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106</v>
      </c>
      <c r="P3502">
        <f t="shared" si="272"/>
        <v>25.31</v>
      </c>
      <c r="Q3502" s="12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>
        <f t="shared" si="270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25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101</v>
      </c>
      <c r="P3503">
        <f t="shared" si="272"/>
        <v>35.950000000000003</v>
      </c>
      <c r="Q3503" s="12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>
        <f t="shared" si="270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25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105</v>
      </c>
      <c r="P3504">
        <f t="shared" si="272"/>
        <v>136</v>
      </c>
      <c r="Q3504" s="12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>
        <f t="shared" si="270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25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108</v>
      </c>
      <c r="P3505">
        <f t="shared" si="272"/>
        <v>70.760000000000005</v>
      </c>
      <c r="Q3505" s="12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>
        <f t="shared" si="270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25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100</v>
      </c>
      <c r="P3506">
        <f t="shared" si="272"/>
        <v>125</v>
      </c>
      <c r="Q3506" s="12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>
        <f t="shared" si="270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25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104</v>
      </c>
      <c r="P3507">
        <f t="shared" si="272"/>
        <v>66.510000000000005</v>
      </c>
      <c r="Q3507" s="12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>
        <f t="shared" si="270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25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102</v>
      </c>
      <c r="P3508">
        <f t="shared" si="272"/>
        <v>105</v>
      </c>
      <c r="Q3508" s="12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>
        <f t="shared" si="270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25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104</v>
      </c>
      <c r="P3509">
        <f t="shared" si="272"/>
        <v>145</v>
      </c>
      <c r="Q3509" s="12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>
        <f t="shared" si="270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25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180</v>
      </c>
      <c r="P3510">
        <f t="shared" si="272"/>
        <v>12</v>
      </c>
      <c r="Q3510" s="12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>
        <f t="shared" si="270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25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106</v>
      </c>
      <c r="P3511">
        <f t="shared" si="272"/>
        <v>96.67</v>
      </c>
      <c r="Q3511" s="12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>
        <f t="shared" si="270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25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101</v>
      </c>
      <c r="P3512">
        <f t="shared" si="272"/>
        <v>60.33</v>
      </c>
      <c r="Q3512" s="12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>
        <f t="shared" si="270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25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101</v>
      </c>
      <c r="P3513">
        <f t="shared" si="272"/>
        <v>79.89</v>
      </c>
      <c r="Q3513" s="12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>
        <f t="shared" si="270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25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100</v>
      </c>
      <c r="P3514">
        <f t="shared" si="272"/>
        <v>58.82</v>
      </c>
      <c r="Q3514" s="12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>
        <f t="shared" si="270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25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118</v>
      </c>
      <c r="P3515">
        <f t="shared" si="272"/>
        <v>75.34</v>
      </c>
      <c r="Q3515" s="12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>
        <f t="shared" si="270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25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110</v>
      </c>
      <c r="P3516">
        <f t="shared" si="272"/>
        <v>55</v>
      </c>
      <c r="Q3516" s="12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>
        <f t="shared" si="270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25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103</v>
      </c>
      <c r="P3517">
        <f t="shared" si="272"/>
        <v>66.959999999999994</v>
      </c>
      <c r="Q3517" s="12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>
        <f t="shared" si="270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25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100</v>
      </c>
      <c r="P3518">
        <f t="shared" si="272"/>
        <v>227.27</v>
      </c>
      <c r="Q3518" s="12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>
        <f t="shared" si="270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25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100</v>
      </c>
      <c r="P3519">
        <f t="shared" si="272"/>
        <v>307.69</v>
      </c>
      <c r="Q3519" s="12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>
        <f t="shared" si="270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25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110</v>
      </c>
      <c r="P3520">
        <f t="shared" si="272"/>
        <v>50.02</v>
      </c>
      <c r="Q3520" s="12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>
        <f t="shared" si="270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25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101</v>
      </c>
      <c r="P3521">
        <f t="shared" si="272"/>
        <v>72.39</v>
      </c>
      <c r="Q3521" s="12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>
        <f t="shared" si="270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25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1"/>
        <v>101</v>
      </c>
      <c r="P3522">
        <f t="shared" si="272"/>
        <v>95.95</v>
      </c>
      <c r="Q3522" s="12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>
        <f t="shared" ref="U3522:U3585" si="275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25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6">ROUND(E3523/D3523*100, 0)</f>
        <v>169</v>
      </c>
      <c r="P3523">
        <f t="shared" ref="P3523:P3586" si="277">IFERROR(ROUND(E3523/L3523,2),0)</f>
        <v>45.62</v>
      </c>
      <c r="Q3523" s="12" t="s">
        <v>8315</v>
      </c>
      <c r="R3523" t="s">
        <v>8316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25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100</v>
      </c>
      <c r="P3524">
        <f t="shared" si="277"/>
        <v>41.03</v>
      </c>
      <c r="Q3524" s="12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>
        <f t="shared" si="275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25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114</v>
      </c>
      <c r="P3525">
        <f t="shared" si="277"/>
        <v>56.83</v>
      </c>
      <c r="Q3525" s="12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>
        <f t="shared" si="275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25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102</v>
      </c>
      <c r="P3526">
        <f t="shared" si="277"/>
        <v>137.24</v>
      </c>
      <c r="Q3526" s="12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>
        <f t="shared" si="27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25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106</v>
      </c>
      <c r="P3527">
        <f t="shared" si="277"/>
        <v>75.709999999999994</v>
      </c>
      <c r="Q3527" s="12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>
        <f t="shared" si="27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25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102</v>
      </c>
      <c r="P3528">
        <f t="shared" si="277"/>
        <v>99</v>
      </c>
      <c r="Q3528" s="12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>
        <f t="shared" si="27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25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117</v>
      </c>
      <c r="P3529">
        <f t="shared" si="277"/>
        <v>81.569999999999993</v>
      </c>
      <c r="Q3529" s="12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>
        <f t="shared" si="27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25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101</v>
      </c>
      <c r="P3530">
        <f t="shared" si="277"/>
        <v>45.11</v>
      </c>
      <c r="Q3530" s="12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>
        <f t="shared" si="275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25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132</v>
      </c>
      <c r="P3531">
        <f t="shared" si="277"/>
        <v>36.67</v>
      </c>
      <c r="Q3531" s="12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>
        <f t="shared" si="275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25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100</v>
      </c>
      <c r="P3532">
        <f t="shared" si="277"/>
        <v>125</v>
      </c>
      <c r="Q3532" s="12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>
        <f t="shared" si="275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25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128</v>
      </c>
      <c r="P3533">
        <f t="shared" si="277"/>
        <v>49.23</v>
      </c>
      <c r="Q3533" s="12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>
        <f t="shared" si="275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25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119</v>
      </c>
      <c r="P3534">
        <f t="shared" si="277"/>
        <v>42.3</v>
      </c>
      <c r="Q3534" s="12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>
        <f t="shared" si="275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25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126</v>
      </c>
      <c r="P3535">
        <f t="shared" si="277"/>
        <v>78.88</v>
      </c>
      <c r="Q3535" s="12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>
        <f t="shared" si="275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25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156</v>
      </c>
      <c r="P3536">
        <f t="shared" si="277"/>
        <v>38.28</v>
      </c>
      <c r="Q3536" s="12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>
        <f t="shared" si="275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25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103</v>
      </c>
      <c r="P3537">
        <f t="shared" si="277"/>
        <v>44.85</v>
      </c>
      <c r="Q3537" s="12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>
        <f t="shared" si="275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25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153</v>
      </c>
      <c r="P3538">
        <f t="shared" si="277"/>
        <v>13.53</v>
      </c>
      <c r="Q3538" s="12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>
        <f t="shared" si="275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25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180</v>
      </c>
      <c r="P3539">
        <f t="shared" si="277"/>
        <v>43.5</v>
      </c>
      <c r="Q3539" s="12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>
        <f t="shared" si="275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25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128</v>
      </c>
      <c r="P3540">
        <f t="shared" si="277"/>
        <v>30.95</v>
      </c>
      <c r="Q3540" s="12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>
        <f t="shared" si="275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25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120</v>
      </c>
      <c r="P3541">
        <f t="shared" si="277"/>
        <v>55.23</v>
      </c>
      <c r="Q3541" s="12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>
        <f t="shared" si="275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25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123</v>
      </c>
      <c r="P3542">
        <f t="shared" si="277"/>
        <v>46.13</v>
      </c>
      <c r="Q3542" s="12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>
        <f t="shared" si="275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25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105</v>
      </c>
      <c r="P3543">
        <f t="shared" si="277"/>
        <v>39.380000000000003</v>
      </c>
      <c r="Q3543" s="12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>
        <f t="shared" si="275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25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102</v>
      </c>
      <c r="P3544">
        <f t="shared" si="277"/>
        <v>66.150000000000006</v>
      </c>
      <c r="Q3544" s="12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>
        <f t="shared" si="275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25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105</v>
      </c>
      <c r="P3545">
        <f t="shared" si="277"/>
        <v>54.14</v>
      </c>
      <c r="Q3545" s="12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>
        <f t="shared" si="275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25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100</v>
      </c>
      <c r="P3546">
        <f t="shared" si="277"/>
        <v>104.17</v>
      </c>
      <c r="Q3546" s="12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>
        <f t="shared" si="275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25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100</v>
      </c>
      <c r="P3547">
        <f t="shared" si="277"/>
        <v>31.38</v>
      </c>
      <c r="Q3547" s="12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>
        <f t="shared" si="275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25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102</v>
      </c>
      <c r="P3548">
        <f t="shared" si="277"/>
        <v>59.21</v>
      </c>
      <c r="Q3548" s="12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>
        <f t="shared" si="275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25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114</v>
      </c>
      <c r="P3549">
        <f t="shared" si="277"/>
        <v>119.18</v>
      </c>
      <c r="Q3549" s="12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>
        <f t="shared" si="275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25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102</v>
      </c>
      <c r="P3550">
        <f t="shared" si="277"/>
        <v>164.62</v>
      </c>
      <c r="Q3550" s="12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>
        <f t="shared" si="275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25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102</v>
      </c>
      <c r="P3551">
        <f t="shared" si="277"/>
        <v>24.29</v>
      </c>
      <c r="Q3551" s="12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>
        <f t="shared" si="275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25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105</v>
      </c>
      <c r="P3552">
        <f t="shared" si="277"/>
        <v>40.94</v>
      </c>
      <c r="Q3552" s="12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>
        <f t="shared" si="275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25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102</v>
      </c>
      <c r="P3553">
        <f t="shared" si="277"/>
        <v>61.1</v>
      </c>
      <c r="Q3553" s="12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>
        <f t="shared" si="275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25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100</v>
      </c>
      <c r="P3554">
        <f t="shared" si="277"/>
        <v>38.65</v>
      </c>
      <c r="Q3554" s="12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>
        <f t="shared" si="275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25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106</v>
      </c>
      <c r="P3555">
        <f t="shared" si="277"/>
        <v>56.2</v>
      </c>
      <c r="Q3555" s="12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>
        <f t="shared" si="275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25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113</v>
      </c>
      <c r="P3556">
        <f t="shared" si="277"/>
        <v>107</v>
      </c>
      <c r="Q3556" s="12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>
        <f t="shared" si="275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25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100</v>
      </c>
      <c r="P3557">
        <f t="shared" si="277"/>
        <v>171.43</v>
      </c>
      <c r="Q3557" s="12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>
        <f t="shared" si="275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25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100</v>
      </c>
      <c r="P3558">
        <f t="shared" si="277"/>
        <v>110.5</v>
      </c>
      <c r="Q3558" s="12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>
        <f t="shared" si="275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25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100</v>
      </c>
      <c r="P3559">
        <f t="shared" si="277"/>
        <v>179.28</v>
      </c>
      <c r="Q3559" s="12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>
        <f t="shared" si="275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25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144</v>
      </c>
      <c r="P3560">
        <f t="shared" si="277"/>
        <v>22.91</v>
      </c>
      <c r="Q3560" s="12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>
        <f t="shared" si="275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25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104</v>
      </c>
      <c r="P3561">
        <f t="shared" si="277"/>
        <v>43.13</v>
      </c>
      <c r="Q3561" s="12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>
        <f t="shared" si="275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25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108</v>
      </c>
      <c r="P3562">
        <f t="shared" si="277"/>
        <v>46.89</v>
      </c>
      <c r="Q3562" s="12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>
        <f t="shared" si="275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25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102</v>
      </c>
      <c r="P3563">
        <f t="shared" si="277"/>
        <v>47.41</v>
      </c>
      <c r="Q3563" s="12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>
        <f t="shared" si="275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25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149</v>
      </c>
      <c r="P3564">
        <f t="shared" si="277"/>
        <v>15.13</v>
      </c>
      <c r="Q3564" s="12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>
        <f t="shared" si="275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25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105</v>
      </c>
      <c r="P3565">
        <f t="shared" si="277"/>
        <v>21.1</v>
      </c>
      <c r="Q3565" s="12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>
        <f t="shared" si="275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25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101</v>
      </c>
      <c r="P3566">
        <f t="shared" si="277"/>
        <v>59.12</v>
      </c>
      <c r="Q3566" s="12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>
        <f t="shared" si="275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25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131</v>
      </c>
      <c r="P3567">
        <f t="shared" si="277"/>
        <v>97.92</v>
      </c>
      <c r="Q3567" s="12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>
        <f t="shared" si="275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25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105</v>
      </c>
      <c r="P3568">
        <f t="shared" si="277"/>
        <v>55.13</v>
      </c>
      <c r="Q3568" s="12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>
        <f t="shared" si="275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25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109</v>
      </c>
      <c r="P3569">
        <f t="shared" si="277"/>
        <v>26.54</v>
      </c>
      <c r="Q3569" s="12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>
        <f t="shared" si="275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25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111</v>
      </c>
      <c r="P3570">
        <f t="shared" si="277"/>
        <v>58.42</v>
      </c>
      <c r="Q3570" s="12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>
        <f t="shared" si="275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25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100</v>
      </c>
      <c r="P3571">
        <f t="shared" si="277"/>
        <v>122.54</v>
      </c>
      <c r="Q3571" s="12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>
        <f t="shared" si="275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25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114</v>
      </c>
      <c r="P3572">
        <f t="shared" si="277"/>
        <v>87.96</v>
      </c>
      <c r="Q3572" s="12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>
        <f t="shared" si="275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25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122</v>
      </c>
      <c r="P3573">
        <f t="shared" si="277"/>
        <v>73.239999999999995</v>
      </c>
      <c r="Q3573" s="12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>
        <f t="shared" si="275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25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100</v>
      </c>
      <c r="P3574">
        <f t="shared" si="277"/>
        <v>55.56</v>
      </c>
      <c r="Q3574" s="12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>
        <f t="shared" si="275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25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103</v>
      </c>
      <c r="P3575">
        <f t="shared" si="277"/>
        <v>39.54</v>
      </c>
      <c r="Q3575" s="12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>
        <f t="shared" si="275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25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106</v>
      </c>
      <c r="P3576">
        <f t="shared" si="277"/>
        <v>136.78</v>
      </c>
      <c r="Q3576" s="12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>
        <f t="shared" si="275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25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101</v>
      </c>
      <c r="P3577">
        <f t="shared" si="277"/>
        <v>99.34</v>
      </c>
      <c r="Q3577" s="12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>
        <f t="shared" si="275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25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100</v>
      </c>
      <c r="P3578">
        <f t="shared" si="277"/>
        <v>20</v>
      </c>
      <c r="Q3578" s="12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>
        <f t="shared" si="275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25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130</v>
      </c>
      <c r="P3579">
        <f t="shared" si="277"/>
        <v>28.89</v>
      </c>
      <c r="Q3579" s="12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>
        <f t="shared" si="275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25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100</v>
      </c>
      <c r="P3580">
        <f t="shared" si="277"/>
        <v>40.549999999999997</v>
      </c>
      <c r="Q3580" s="12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>
        <f t="shared" si="275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25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100</v>
      </c>
      <c r="P3581">
        <f t="shared" si="277"/>
        <v>35.71</v>
      </c>
      <c r="Q3581" s="12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>
        <f t="shared" si="275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25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114</v>
      </c>
      <c r="P3582">
        <f t="shared" si="277"/>
        <v>37.96</v>
      </c>
      <c r="Q3582" s="12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>
        <f t="shared" si="275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25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100</v>
      </c>
      <c r="P3583">
        <f t="shared" si="277"/>
        <v>33.33</v>
      </c>
      <c r="Q3583" s="12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>
        <f t="shared" si="275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25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287</v>
      </c>
      <c r="P3584">
        <f t="shared" si="277"/>
        <v>58.57</v>
      </c>
      <c r="Q3584" s="12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>
        <f t="shared" si="275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25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109</v>
      </c>
      <c r="P3585">
        <f t="shared" si="277"/>
        <v>135.63</v>
      </c>
      <c r="Q3585" s="12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>
        <f t="shared" si="275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25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6"/>
        <v>116</v>
      </c>
      <c r="P3586">
        <f t="shared" si="277"/>
        <v>30.94</v>
      </c>
      <c r="Q3586" s="12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>
        <f t="shared" ref="U3586:U3649" si="280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25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1">ROUND(E3587/D3587*100, 0)</f>
        <v>119</v>
      </c>
      <c r="P3587">
        <f t="shared" ref="P3587:P3650" si="282">IFERROR(ROUND(E3587/L3587,2),0)</f>
        <v>176.09</v>
      </c>
      <c r="Q3587" s="12" t="s">
        <v>8315</v>
      </c>
      <c r="R3587" t="s">
        <v>8316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25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109</v>
      </c>
      <c r="P3588">
        <f t="shared" si="282"/>
        <v>151.97999999999999</v>
      </c>
      <c r="Q3588" s="12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>
        <f t="shared" si="280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25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127</v>
      </c>
      <c r="P3589">
        <f t="shared" si="282"/>
        <v>22.61</v>
      </c>
      <c r="Q3589" s="12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>
        <f t="shared" si="280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25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101</v>
      </c>
      <c r="P3590">
        <f t="shared" si="282"/>
        <v>18.27</v>
      </c>
      <c r="Q3590" s="12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>
        <f t="shared" si="280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25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128</v>
      </c>
      <c r="P3591">
        <f t="shared" si="282"/>
        <v>82.26</v>
      </c>
      <c r="Q3591" s="12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>
        <f t="shared" si="280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25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100</v>
      </c>
      <c r="P3592">
        <f t="shared" si="282"/>
        <v>68.53</v>
      </c>
      <c r="Q3592" s="12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>
        <f t="shared" si="280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25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175</v>
      </c>
      <c r="P3593">
        <f t="shared" si="282"/>
        <v>68.06</v>
      </c>
      <c r="Q3593" s="12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>
        <f t="shared" si="280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25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127</v>
      </c>
      <c r="P3594">
        <f t="shared" si="282"/>
        <v>72.709999999999994</v>
      </c>
      <c r="Q3594" s="12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>
        <f t="shared" si="280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25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111</v>
      </c>
      <c r="P3595">
        <f t="shared" si="282"/>
        <v>77.19</v>
      </c>
      <c r="Q3595" s="12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>
        <f t="shared" si="280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25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126</v>
      </c>
      <c r="P3596">
        <f t="shared" si="282"/>
        <v>55.97</v>
      </c>
      <c r="Q3596" s="12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>
        <f t="shared" si="280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25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119</v>
      </c>
      <c r="P3597">
        <f t="shared" si="282"/>
        <v>49.69</v>
      </c>
      <c r="Q3597" s="12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>
        <f t="shared" si="280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25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108</v>
      </c>
      <c r="P3598">
        <f t="shared" si="282"/>
        <v>79</v>
      </c>
      <c r="Q3598" s="12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>
        <f t="shared" si="280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25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103</v>
      </c>
      <c r="P3599">
        <f t="shared" si="282"/>
        <v>77.73</v>
      </c>
      <c r="Q3599" s="12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>
        <f t="shared" si="280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25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110</v>
      </c>
      <c r="P3600">
        <f t="shared" si="282"/>
        <v>40.78</v>
      </c>
      <c r="Q3600" s="12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>
        <f t="shared" si="280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25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202</v>
      </c>
      <c r="P3601">
        <f t="shared" si="282"/>
        <v>59.41</v>
      </c>
      <c r="Q3601" s="12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>
        <f t="shared" si="280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25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130</v>
      </c>
      <c r="P3602">
        <f t="shared" si="282"/>
        <v>3.25</v>
      </c>
      <c r="Q3602" s="12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>
        <f t="shared" si="280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25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104</v>
      </c>
      <c r="P3603">
        <f t="shared" si="282"/>
        <v>39.380000000000003</v>
      </c>
      <c r="Q3603" s="12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>
        <f t="shared" si="280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25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100</v>
      </c>
      <c r="P3604">
        <f t="shared" si="282"/>
        <v>81.67</v>
      </c>
      <c r="Q3604" s="12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>
        <f t="shared" si="280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25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171</v>
      </c>
      <c r="P3605">
        <f t="shared" si="282"/>
        <v>44.91</v>
      </c>
      <c r="Q3605" s="12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>
        <f t="shared" si="280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25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113</v>
      </c>
      <c r="P3606">
        <f t="shared" si="282"/>
        <v>49.06</v>
      </c>
      <c r="Q3606" s="12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>
        <f t="shared" si="280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25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184</v>
      </c>
      <c r="P3607">
        <f t="shared" si="282"/>
        <v>30.67</v>
      </c>
      <c r="Q3607" s="12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>
        <f t="shared" si="280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25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130</v>
      </c>
      <c r="P3608">
        <f t="shared" si="282"/>
        <v>61.06</v>
      </c>
      <c r="Q3608" s="12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>
        <f t="shared" si="280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25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105</v>
      </c>
      <c r="P3609">
        <f t="shared" si="282"/>
        <v>29</v>
      </c>
      <c r="Q3609" s="12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>
        <f t="shared" si="280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25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100</v>
      </c>
      <c r="P3610">
        <f t="shared" si="282"/>
        <v>29.63</v>
      </c>
      <c r="Q3610" s="12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>
        <f t="shared" si="280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25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153</v>
      </c>
      <c r="P3611">
        <f t="shared" si="282"/>
        <v>143.1</v>
      </c>
      <c r="Q3611" s="12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>
        <f t="shared" si="280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25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162</v>
      </c>
      <c r="P3612">
        <f t="shared" si="282"/>
        <v>52.35</v>
      </c>
      <c r="Q3612" s="12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>
        <f t="shared" si="280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25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136</v>
      </c>
      <c r="P3613">
        <f t="shared" si="282"/>
        <v>66.67</v>
      </c>
      <c r="Q3613" s="12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>
        <f t="shared" si="280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25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144</v>
      </c>
      <c r="P3614">
        <f t="shared" si="282"/>
        <v>126.67</v>
      </c>
      <c r="Q3614" s="12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>
        <f t="shared" si="280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25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100</v>
      </c>
      <c r="P3615">
        <f t="shared" si="282"/>
        <v>62.5</v>
      </c>
      <c r="Q3615" s="12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>
        <f t="shared" si="280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25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101</v>
      </c>
      <c r="P3616">
        <f t="shared" si="282"/>
        <v>35.49</v>
      </c>
      <c r="Q3616" s="12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>
        <f t="shared" si="28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25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107</v>
      </c>
      <c r="P3617">
        <f t="shared" si="282"/>
        <v>37.08</v>
      </c>
      <c r="Q3617" s="12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>
        <f t="shared" si="280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25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125</v>
      </c>
      <c r="P3618">
        <f t="shared" si="282"/>
        <v>69.33</v>
      </c>
      <c r="Q3618" s="12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>
        <f t="shared" si="280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25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119</v>
      </c>
      <c r="P3619">
        <f t="shared" si="282"/>
        <v>17.25</v>
      </c>
      <c r="Q3619" s="12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>
        <f t="shared" si="280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25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101</v>
      </c>
      <c r="P3620">
        <f t="shared" si="282"/>
        <v>36.07</v>
      </c>
      <c r="Q3620" s="12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>
        <f t="shared" si="280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25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113</v>
      </c>
      <c r="P3621">
        <f t="shared" si="282"/>
        <v>66.47</v>
      </c>
      <c r="Q3621" s="12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>
        <f t="shared" si="280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25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105</v>
      </c>
      <c r="P3622">
        <f t="shared" si="282"/>
        <v>56.07</v>
      </c>
      <c r="Q3622" s="12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>
        <f t="shared" si="280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25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110</v>
      </c>
      <c r="P3623">
        <f t="shared" si="282"/>
        <v>47.03</v>
      </c>
      <c r="Q3623" s="12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>
        <f t="shared" si="280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25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100</v>
      </c>
      <c r="P3624">
        <f t="shared" si="282"/>
        <v>47.67</v>
      </c>
      <c r="Q3624" s="12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>
        <f t="shared" si="280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25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120</v>
      </c>
      <c r="P3625">
        <f t="shared" si="282"/>
        <v>88.24</v>
      </c>
      <c r="Q3625" s="12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>
        <f t="shared" si="280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25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105</v>
      </c>
      <c r="P3626">
        <f t="shared" si="282"/>
        <v>80.72</v>
      </c>
      <c r="Q3626" s="12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>
        <f t="shared" si="280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25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103</v>
      </c>
      <c r="P3627">
        <f t="shared" si="282"/>
        <v>39.49</v>
      </c>
      <c r="Q3627" s="12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>
        <f t="shared" si="280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25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102</v>
      </c>
      <c r="P3628">
        <f t="shared" si="282"/>
        <v>84.85</v>
      </c>
      <c r="Q3628" s="12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>
        <f t="shared" si="280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25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100</v>
      </c>
      <c r="P3629">
        <f t="shared" si="282"/>
        <v>68.97</v>
      </c>
      <c r="Q3629" s="12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>
        <f t="shared" si="280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25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>
        <f t="shared" si="282"/>
        <v>0</v>
      </c>
      <c r="Q3630" s="12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>
        <f t="shared" si="280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25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>
        <f t="shared" si="282"/>
        <v>1</v>
      </c>
      <c r="Q3631" s="12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>
        <f t="shared" si="280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25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>
        <f t="shared" si="282"/>
        <v>1</v>
      </c>
      <c r="Q3632" s="12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>
        <f t="shared" si="280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25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51</v>
      </c>
      <c r="P3633">
        <f t="shared" si="282"/>
        <v>147.88</v>
      </c>
      <c r="Q3633" s="12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>
        <f t="shared" si="280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25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20</v>
      </c>
      <c r="P3634">
        <f t="shared" si="282"/>
        <v>100</v>
      </c>
      <c r="Q3634" s="12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>
        <f t="shared" si="280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25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35</v>
      </c>
      <c r="P3635">
        <f t="shared" si="282"/>
        <v>56.84</v>
      </c>
      <c r="Q3635" s="12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>
        <f t="shared" si="280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25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4</v>
      </c>
      <c r="P3636">
        <f t="shared" si="282"/>
        <v>176.94</v>
      </c>
      <c r="Q3636" s="12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>
        <f t="shared" si="280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25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36</v>
      </c>
      <c r="P3637">
        <f t="shared" si="282"/>
        <v>127.6</v>
      </c>
      <c r="Q3637" s="12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>
        <f t="shared" si="280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25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>
        <f t="shared" si="282"/>
        <v>0</v>
      </c>
      <c r="Q3638" s="12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>
        <f t="shared" si="280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25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31</v>
      </c>
      <c r="P3639">
        <f t="shared" si="282"/>
        <v>66.14</v>
      </c>
      <c r="Q3639" s="12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>
        <f t="shared" si="280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25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</v>
      </c>
      <c r="P3640">
        <f t="shared" si="282"/>
        <v>108</v>
      </c>
      <c r="Q3640" s="12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>
        <f t="shared" si="280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25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>
        <f t="shared" si="282"/>
        <v>1</v>
      </c>
      <c r="Q3641" s="12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>
        <f t="shared" si="280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25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6</v>
      </c>
      <c r="P3642">
        <f t="shared" si="282"/>
        <v>18.329999999999998</v>
      </c>
      <c r="Q3642" s="12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>
        <f t="shared" si="280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25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>
        <f t="shared" si="282"/>
        <v>0</v>
      </c>
      <c r="Q3643" s="12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>
        <f t="shared" si="280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25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2</v>
      </c>
      <c r="P3644">
        <f t="shared" si="282"/>
        <v>7.5</v>
      </c>
      <c r="Q3644" s="12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>
        <f t="shared" si="280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25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>
        <f t="shared" si="282"/>
        <v>0</v>
      </c>
      <c r="Q3645" s="12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>
        <f t="shared" si="280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25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16</v>
      </c>
      <c r="P3646">
        <f t="shared" si="282"/>
        <v>68.42</v>
      </c>
      <c r="Q3646" s="12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>
        <f t="shared" si="280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25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>
        <f t="shared" si="282"/>
        <v>1</v>
      </c>
      <c r="Q3647" s="12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>
        <f t="shared" si="280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25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5</v>
      </c>
      <c r="P3648">
        <f t="shared" si="282"/>
        <v>60.13</v>
      </c>
      <c r="Q3648" s="12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>
        <f t="shared" si="280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25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6</v>
      </c>
      <c r="P3649">
        <f t="shared" si="282"/>
        <v>15</v>
      </c>
      <c r="Q3649" s="12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>
        <f t="shared" si="280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25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1"/>
        <v>100</v>
      </c>
      <c r="P3650">
        <f t="shared" si="282"/>
        <v>550.04</v>
      </c>
      <c r="Q3650" s="12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>
        <f t="shared" ref="U3650:U3713" si="285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25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6">ROUND(E3651/D3651*100, 0)</f>
        <v>104</v>
      </c>
      <c r="P3651">
        <f t="shared" ref="P3651:P3714" si="287">IFERROR(ROUND(E3651/L3651,2),0)</f>
        <v>97.5</v>
      </c>
      <c r="Q3651" s="12" t="s">
        <v>8315</v>
      </c>
      <c r="R3651" t="s">
        <v>8316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25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100</v>
      </c>
      <c r="P3652">
        <f t="shared" si="287"/>
        <v>29.41</v>
      </c>
      <c r="Q3652" s="12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>
        <f t="shared" si="28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25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104</v>
      </c>
      <c r="P3653">
        <f t="shared" si="287"/>
        <v>57.78</v>
      </c>
      <c r="Q3653" s="12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>
        <f t="shared" si="28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25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251</v>
      </c>
      <c r="P3654">
        <f t="shared" si="287"/>
        <v>44.24</v>
      </c>
      <c r="Q3654" s="12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>
        <f t="shared" si="28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25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101</v>
      </c>
      <c r="P3655">
        <f t="shared" si="287"/>
        <v>60.91</v>
      </c>
      <c r="Q3655" s="12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>
        <f t="shared" si="28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25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174</v>
      </c>
      <c r="P3656">
        <f t="shared" si="287"/>
        <v>68.84</v>
      </c>
      <c r="Q3656" s="12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>
        <f t="shared" si="28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25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116</v>
      </c>
      <c r="P3657">
        <f t="shared" si="287"/>
        <v>73.58</v>
      </c>
      <c r="Q3657" s="12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>
        <f t="shared" si="28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25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106</v>
      </c>
      <c r="P3658">
        <f t="shared" si="287"/>
        <v>115.02</v>
      </c>
      <c r="Q3658" s="12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>
        <f t="shared" si="28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25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111</v>
      </c>
      <c r="P3659">
        <f t="shared" si="287"/>
        <v>110.75</v>
      </c>
      <c r="Q3659" s="12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>
        <f t="shared" si="28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25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101</v>
      </c>
      <c r="P3660">
        <f t="shared" si="287"/>
        <v>75.5</v>
      </c>
      <c r="Q3660" s="12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>
        <f t="shared" si="28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25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102</v>
      </c>
      <c r="P3661">
        <f t="shared" si="287"/>
        <v>235.46</v>
      </c>
      <c r="Q3661" s="12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>
        <f t="shared" si="28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25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100</v>
      </c>
      <c r="P3662">
        <f t="shared" si="287"/>
        <v>11.36</v>
      </c>
      <c r="Q3662" s="12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>
        <f t="shared" si="28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25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111</v>
      </c>
      <c r="P3663">
        <f t="shared" si="287"/>
        <v>92.5</v>
      </c>
      <c r="Q3663" s="12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>
        <f t="shared" si="28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25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101</v>
      </c>
      <c r="P3664">
        <f t="shared" si="287"/>
        <v>202.85</v>
      </c>
      <c r="Q3664" s="12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>
        <f t="shared" si="28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25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104</v>
      </c>
      <c r="P3665">
        <f t="shared" si="287"/>
        <v>26</v>
      </c>
      <c r="Q3665" s="12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>
        <f t="shared" si="28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25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109</v>
      </c>
      <c r="P3666">
        <f t="shared" si="287"/>
        <v>46.05</v>
      </c>
      <c r="Q3666" s="12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>
        <f t="shared" si="28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25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115</v>
      </c>
      <c r="P3667">
        <f t="shared" si="287"/>
        <v>51</v>
      </c>
      <c r="Q3667" s="12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>
        <f t="shared" si="28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25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100</v>
      </c>
      <c r="P3668">
        <f t="shared" si="287"/>
        <v>31.58</v>
      </c>
      <c r="Q3668" s="12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>
        <f t="shared" si="28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25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103</v>
      </c>
      <c r="P3669">
        <f t="shared" si="287"/>
        <v>53.36</v>
      </c>
      <c r="Q3669" s="12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>
        <f t="shared" si="28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25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104</v>
      </c>
      <c r="P3670">
        <f t="shared" si="287"/>
        <v>36.96</v>
      </c>
      <c r="Q3670" s="12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>
        <f t="shared" si="28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25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138</v>
      </c>
      <c r="P3671">
        <f t="shared" si="287"/>
        <v>81.290000000000006</v>
      </c>
      <c r="Q3671" s="12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>
        <f t="shared" si="28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25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110</v>
      </c>
      <c r="P3672">
        <f t="shared" si="287"/>
        <v>20.079999999999998</v>
      </c>
      <c r="Q3672" s="12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>
        <f t="shared" si="28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25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101</v>
      </c>
      <c r="P3673">
        <f t="shared" si="287"/>
        <v>88.25</v>
      </c>
      <c r="Q3673" s="12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>
        <f t="shared" si="28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25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102</v>
      </c>
      <c r="P3674">
        <f t="shared" si="287"/>
        <v>53.44</v>
      </c>
      <c r="Q3674" s="12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>
        <f t="shared" si="28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25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114</v>
      </c>
      <c r="P3675">
        <f t="shared" si="287"/>
        <v>39.869999999999997</v>
      </c>
      <c r="Q3675" s="12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>
        <f t="shared" si="28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25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100</v>
      </c>
      <c r="P3676">
        <f t="shared" si="287"/>
        <v>145.16</v>
      </c>
      <c r="Q3676" s="12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>
        <f t="shared" si="28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25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140</v>
      </c>
      <c r="P3677">
        <f t="shared" si="287"/>
        <v>23.33</v>
      </c>
      <c r="Q3677" s="12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>
        <f t="shared" si="28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25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129</v>
      </c>
      <c r="P3678">
        <f t="shared" si="287"/>
        <v>64.38</v>
      </c>
      <c r="Q3678" s="12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>
        <f t="shared" si="28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25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103</v>
      </c>
      <c r="P3679">
        <f t="shared" si="287"/>
        <v>62.05</v>
      </c>
      <c r="Q3679" s="12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>
        <f t="shared" si="28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25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103</v>
      </c>
      <c r="P3680">
        <f t="shared" si="287"/>
        <v>66.13</v>
      </c>
      <c r="Q3680" s="12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>
        <f t="shared" si="28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25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110</v>
      </c>
      <c r="P3681">
        <f t="shared" si="287"/>
        <v>73.400000000000006</v>
      </c>
      <c r="Q3681" s="12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>
        <f t="shared" si="28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25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113</v>
      </c>
      <c r="P3682">
        <f t="shared" si="287"/>
        <v>99.5</v>
      </c>
      <c r="Q3682" s="12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>
        <f t="shared" si="28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25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112</v>
      </c>
      <c r="P3683">
        <f t="shared" si="287"/>
        <v>62.17</v>
      </c>
      <c r="Q3683" s="12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>
        <f t="shared" si="28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25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139</v>
      </c>
      <c r="P3684">
        <f t="shared" si="287"/>
        <v>62.33</v>
      </c>
      <c r="Q3684" s="12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>
        <f t="shared" si="28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25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111</v>
      </c>
      <c r="P3685">
        <f t="shared" si="287"/>
        <v>58.79</v>
      </c>
      <c r="Q3685" s="12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>
        <f t="shared" si="28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25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139</v>
      </c>
      <c r="P3686">
        <f t="shared" si="287"/>
        <v>45.35</v>
      </c>
      <c r="Q3686" s="12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>
        <f t="shared" si="28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25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106</v>
      </c>
      <c r="P3687">
        <f t="shared" si="287"/>
        <v>41.94</v>
      </c>
      <c r="Q3687" s="12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>
        <f t="shared" si="28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25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101</v>
      </c>
      <c r="P3688">
        <f t="shared" si="287"/>
        <v>59.17</v>
      </c>
      <c r="Q3688" s="12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>
        <f t="shared" si="28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25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100</v>
      </c>
      <c r="P3689">
        <f t="shared" si="287"/>
        <v>200.49</v>
      </c>
      <c r="Q3689" s="12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>
        <f t="shared" si="28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25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109</v>
      </c>
      <c r="P3690">
        <f t="shared" si="287"/>
        <v>83.97</v>
      </c>
      <c r="Q3690" s="12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>
        <f t="shared" si="28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25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118</v>
      </c>
      <c r="P3691">
        <f t="shared" si="287"/>
        <v>57.26</v>
      </c>
      <c r="Q3691" s="12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>
        <f t="shared" si="28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25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120</v>
      </c>
      <c r="P3692">
        <f t="shared" si="287"/>
        <v>58.06</v>
      </c>
      <c r="Q3692" s="12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>
        <f t="shared" si="28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25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128</v>
      </c>
      <c r="P3693">
        <f t="shared" si="287"/>
        <v>186.8</v>
      </c>
      <c r="Q3693" s="12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>
        <f t="shared" si="28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25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126</v>
      </c>
      <c r="P3694">
        <f t="shared" si="287"/>
        <v>74.12</v>
      </c>
      <c r="Q3694" s="12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>
        <f t="shared" si="285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25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129</v>
      </c>
      <c r="P3695">
        <f t="shared" si="287"/>
        <v>30.71</v>
      </c>
      <c r="Q3695" s="12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>
        <f t="shared" si="285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25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107</v>
      </c>
      <c r="P3696">
        <f t="shared" si="287"/>
        <v>62.67</v>
      </c>
      <c r="Q3696" s="12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>
        <f t="shared" si="28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25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100</v>
      </c>
      <c r="P3697">
        <f t="shared" si="287"/>
        <v>121.36</v>
      </c>
      <c r="Q3697" s="12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>
        <f t="shared" si="285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25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155</v>
      </c>
      <c r="P3698">
        <f t="shared" si="287"/>
        <v>39.74</v>
      </c>
      <c r="Q3698" s="12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>
        <f t="shared" si="285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25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108</v>
      </c>
      <c r="P3699">
        <f t="shared" si="287"/>
        <v>72</v>
      </c>
      <c r="Q3699" s="12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>
        <f t="shared" si="28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25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111</v>
      </c>
      <c r="P3700">
        <f t="shared" si="287"/>
        <v>40.630000000000003</v>
      </c>
      <c r="Q3700" s="12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>
        <f t="shared" si="285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25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101</v>
      </c>
      <c r="P3701">
        <f t="shared" si="287"/>
        <v>63</v>
      </c>
      <c r="Q3701" s="12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>
        <f t="shared" si="285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25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121</v>
      </c>
      <c r="P3702">
        <f t="shared" si="287"/>
        <v>33.67</v>
      </c>
      <c r="Q3702" s="12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>
        <f t="shared" si="285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25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100</v>
      </c>
      <c r="P3703">
        <f t="shared" si="287"/>
        <v>38.590000000000003</v>
      </c>
      <c r="Q3703" s="12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>
        <f t="shared" si="285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25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109</v>
      </c>
      <c r="P3704">
        <f t="shared" si="287"/>
        <v>155.94999999999999</v>
      </c>
      <c r="Q3704" s="12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>
        <f t="shared" si="285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25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123</v>
      </c>
      <c r="P3705">
        <f t="shared" si="287"/>
        <v>43.2</v>
      </c>
      <c r="Q3705" s="12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>
        <f t="shared" si="285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25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136</v>
      </c>
      <c r="P3706">
        <f t="shared" si="287"/>
        <v>15.15</v>
      </c>
      <c r="Q3706" s="12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>
        <f t="shared" si="28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25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103</v>
      </c>
      <c r="P3707">
        <f t="shared" si="287"/>
        <v>83.57</v>
      </c>
      <c r="Q3707" s="12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>
        <f t="shared" si="28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25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121</v>
      </c>
      <c r="P3708">
        <f t="shared" si="287"/>
        <v>140</v>
      </c>
      <c r="Q3708" s="12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>
        <f t="shared" si="285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25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186</v>
      </c>
      <c r="P3709">
        <f t="shared" si="287"/>
        <v>80.87</v>
      </c>
      <c r="Q3709" s="12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>
        <f t="shared" si="285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25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300</v>
      </c>
      <c r="P3710">
        <f t="shared" si="287"/>
        <v>53.85</v>
      </c>
      <c r="Q3710" s="12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>
        <f t="shared" si="285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25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108</v>
      </c>
      <c r="P3711">
        <f t="shared" si="287"/>
        <v>30.93</v>
      </c>
      <c r="Q3711" s="12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>
        <f t="shared" si="285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25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141</v>
      </c>
      <c r="P3712">
        <f t="shared" si="287"/>
        <v>67.959999999999994</v>
      </c>
      <c r="Q3712" s="12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>
        <f t="shared" si="285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25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114</v>
      </c>
      <c r="P3713">
        <f t="shared" si="287"/>
        <v>27.14</v>
      </c>
      <c r="Q3713" s="12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>
        <f t="shared" si="285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25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6"/>
        <v>154</v>
      </c>
      <c r="P3714">
        <f t="shared" si="287"/>
        <v>110.87</v>
      </c>
      <c r="Q3714" s="12" t="s">
        <v>8315</v>
      </c>
      <c r="R3714" t="s">
        <v>8316</v>
      </c>
      <c r="S3714" s="15">
        <f t="shared" si="288"/>
        <v>42134.172071759262</v>
      </c>
      <c r="T3714" s="15">
        <f t="shared" si="289"/>
        <v>42155.290972222225</v>
      </c>
      <c r="U3714">
        <f t="shared" ref="U3714:U3777" si="290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25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1">ROUND(E3715/D3715*100, 0)</f>
        <v>102</v>
      </c>
      <c r="P3715">
        <f t="shared" ref="P3715:P3778" si="292">IFERROR(ROUND(E3715/L3715,2),0)</f>
        <v>106.84</v>
      </c>
      <c r="Q3715" s="12" t="s">
        <v>8315</v>
      </c>
      <c r="R3715" t="s">
        <v>8316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25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102</v>
      </c>
      <c r="P3716">
        <f t="shared" si="292"/>
        <v>105.52</v>
      </c>
      <c r="Q3716" s="12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>
        <f t="shared" si="290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25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103</v>
      </c>
      <c r="P3717">
        <f t="shared" si="292"/>
        <v>132.96</v>
      </c>
      <c r="Q3717" s="12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>
        <f t="shared" si="290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25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156</v>
      </c>
      <c r="P3718">
        <f t="shared" si="292"/>
        <v>51.92</v>
      </c>
      <c r="Q3718" s="12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>
        <f t="shared" si="290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25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101</v>
      </c>
      <c r="P3719">
        <f t="shared" si="292"/>
        <v>310</v>
      </c>
      <c r="Q3719" s="12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>
        <f t="shared" si="290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25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239</v>
      </c>
      <c r="P3720">
        <f t="shared" si="292"/>
        <v>26.02</v>
      </c>
      <c r="Q3720" s="12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>
        <f t="shared" si="290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25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210</v>
      </c>
      <c r="P3721">
        <f t="shared" si="292"/>
        <v>105</v>
      </c>
      <c r="Q3721" s="12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>
        <f t="shared" si="290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25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105</v>
      </c>
      <c r="P3722">
        <f t="shared" si="292"/>
        <v>86.23</v>
      </c>
      <c r="Q3722" s="12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>
        <f t="shared" si="290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25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101</v>
      </c>
      <c r="P3723">
        <f t="shared" si="292"/>
        <v>114.55</v>
      </c>
      <c r="Q3723" s="12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>
        <f t="shared" si="290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25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111</v>
      </c>
      <c r="P3724">
        <f t="shared" si="292"/>
        <v>47.66</v>
      </c>
      <c r="Q3724" s="12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>
        <f t="shared" si="290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25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102</v>
      </c>
      <c r="P3725">
        <f t="shared" si="292"/>
        <v>72.89</v>
      </c>
      <c r="Q3725" s="12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>
        <f t="shared" si="290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25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103</v>
      </c>
      <c r="P3726">
        <f t="shared" si="292"/>
        <v>49.55</v>
      </c>
      <c r="Q3726" s="12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>
        <f t="shared" si="290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25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127</v>
      </c>
      <c r="P3727">
        <f t="shared" si="292"/>
        <v>25.4</v>
      </c>
      <c r="Q3727" s="12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>
        <f t="shared" si="290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25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339</v>
      </c>
      <c r="P3728">
        <f t="shared" si="292"/>
        <v>62.59</v>
      </c>
      <c r="Q3728" s="12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>
        <f t="shared" si="290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25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101</v>
      </c>
      <c r="P3729">
        <f t="shared" si="292"/>
        <v>61.06</v>
      </c>
      <c r="Q3729" s="12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>
        <f t="shared" si="290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25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9</v>
      </c>
      <c r="P3730">
        <f t="shared" si="292"/>
        <v>60.06</v>
      </c>
      <c r="Q3730" s="12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>
        <f t="shared" si="290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25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</v>
      </c>
      <c r="P3731">
        <f t="shared" si="292"/>
        <v>72.400000000000006</v>
      </c>
      <c r="Q3731" s="12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>
        <f t="shared" si="290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25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10</v>
      </c>
      <c r="P3732">
        <f t="shared" si="292"/>
        <v>100</v>
      </c>
      <c r="Q3732" s="12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>
        <f t="shared" si="290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25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11</v>
      </c>
      <c r="P3733">
        <f t="shared" si="292"/>
        <v>51.67</v>
      </c>
      <c r="Q3733" s="12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>
        <f t="shared" si="290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25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15</v>
      </c>
      <c r="P3734">
        <f t="shared" si="292"/>
        <v>32.75</v>
      </c>
      <c r="Q3734" s="12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>
        <f t="shared" si="290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25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>
        <f t="shared" si="292"/>
        <v>0</v>
      </c>
      <c r="Q3735" s="12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>
        <f t="shared" si="290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25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28</v>
      </c>
      <c r="P3736">
        <f t="shared" si="292"/>
        <v>61</v>
      </c>
      <c r="Q3736" s="12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>
        <f t="shared" si="290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25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13</v>
      </c>
      <c r="P3737">
        <f t="shared" si="292"/>
        <v>10</v>
      </c>
      <c r="Q3737" s="12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>
        <f t="shared" si="290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25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1</v>
      </c>
      <c r="P3738">
        <f t="shared" si="292"/>
        <v>10</v>
      </c>
      <c r="Q3738" s="12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>
        <f t="shared" si="290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25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21</v>
      </c>
      <c r="P3739">
        <f t="shared" si="292"/>
        <v>37.5</v>
      </c>
      <c r="Q3739" s="12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>
        <f t="shared" si="290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25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18</v>
      </c>
      <c r="P3740">
        <f t="shared" si="292"/>
        <v>45</v>
      </c>
      <c r="Q3740" s="12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>
        <f t="shared" si="290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25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20</v>
      </c>
      <c r="P3741">
        <f t="shared" si="292"/>
        <v>100.63</v>
      </c>
      <c r="Q3741" s="12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>
        <f t="shared" si="290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25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18</v>
      </c>
      <c r="P3742">
        <f t="shared" si="292"/>
        <v>25.57</v>
      </c>
      <c r="Q3742" s="12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>
        <f t="shared" si="290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25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>
        <f t="shared" si="292"/>
        <v>0</v>
      </c>
      <c r="Q3743" s="12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>
        <f t="shared" si="290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25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2</v>
      </c>
      <c r="P3744">
        <f t="shared" si="292"/>
        <v>25</v>
      </c>
      <c r="Q3744" s="12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>
        <f t="shared" si="290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25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>
        <f t="shared" si="292"/>
        <v>0</v>
      </c>
      <c r="Q3745" s="12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>
        <f t="shared" si="290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25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>
        <f t="shared" si="292"/>
        <v>0</v>
      </c>
      <c r="Q3746" s="12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>
        <f t="shared" si="290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25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10</v>
      </c>
      <c r="P3747">
        <f t="shared" si="292"/>
        <v>10</v>
      </c>
      <c r="Q3747" s="12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25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2</v>
      </c>
      <c r="P3748">
        <f t="shared" si="292"/>
        <v>202</v>
      </c>
      <c r="Q3748" s="12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>
        <f t="shared" si="290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25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1</v>
      </c>
      <c r="P3749">
        <f t="shared" si="292"/>
        <v>25</v>
      </c>
      <c r="Q3749" s="12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>
        <f t="shared" si="290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25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104</v>
      </c>
      <c r="P3750">
        <f t="shared" si="292"/>
        <v>99.54</v>
      </c>
      <c r="Q3750" s="12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>
        <f t="shared" si="290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25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105</v>
      </c>
      <c r="P3751">
        <f t="shared" si="292"/>
        <v>75</v>
      </c>
      <c r="Q3751" s="12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>
        <f t="shared" si="290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25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100</v>
      </c>
      <c r="P3752">
        <f t="shared" si="292"/>
        <v>215.25</v>
      </c>
      <c r="Q3752" s="12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>
        <f t="shared" si="290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25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133</v>
      </c>
      <c r="P3753">
        <f t="shared" si="292"/>
        <v>120.55</v>
      </c>
      <c r="Q3753" s="12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>
        <f t="shared" si="290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25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113</v>
      </c>
      <c r="P3754">
        <f t="shared" si="292"/>
        <v>37.67</v>
      </c>
      <c r="Q3754" s="12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>
        <f t="shared" si="290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25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103</v>
      </c>
      <c r="P3755">
        <f t="shared" si="292"/>
        <v>172.23</v>
      </c>
      <c r="Q3755" s="12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>
        <f t="shared" si="290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25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120</v>
      </c>
      <c r="P3756">
        <f t="shared" si="292"/>
        <v>111.11</v>
      </c>
      <c r="Q3756" s="12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>
        <f t="shared" si="290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25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130</v>
      </c>
      <c r="P3757">
        <f t="shared" si="292"/>
        <v>25.46</v>
      </c>
      <c r="Q3757" s="12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>
        <f t="shared" si="290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25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101</v>
      </c>
      <c r="P3758">
        <f t="shared" si="292"/>
        <v>267.64999999999998</v>
      </c>
      <c r="Q3758" s="12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>
        <f t="shared" si="290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25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109</v>
      </c>
      <c r="P3759">
        <f t="shared" si="292"/>
        <v>75.959999999999994</v>
      </c>
      <c r="Q3759" s="12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>
        <f t="shared" si="290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25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102</v>
      </c>
      <c r="P3760">
        <f t="shared" si="292"/>
        <v>59.04</v>
      </c>
      <c r="Q3760" s="12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>
        <f t="shared" si="290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25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110</v>
      </c>
      <c r="P3761">
        <f t="shared" si="292"/>
        <v>50.11</v>
      </c>
      <c r="Q3761" s="12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>
        <f t="shared" si="290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25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101</v>
      </c>
      <c r="P3762">
        <f t="shared" si="292"/>
        <v>55.5</v>
      </c>
      <c r="Q3762" s="12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>
        <f t="shared" si="290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25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100</v>
      </c>
      <c r="P3763">
        <f t="shared" si="292"/>
        <v>166.67</v>
      </c>
      <c r="Q3763" s="12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>
        <f t="shared" si="290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25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106</v>
      </c>
      <c r="P3764">
        <f t="shared" si="292"/>
        <v>47.43</v>
      </c>
      <c r="Q3764" s="12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>
        <f t="shared" si="290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25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100</v>
      </c>
      <c r="P3765">
        <f t="shared" si="292"/>
        <v>64.94</v>
      </c>
      <c r="Q3765" s="12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>
        <f t="shared" si="290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25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100</v>
      </c>
      <c r="P3766">
        <f t="shared" si="292"/>
        <v>55.56</v>
      </c>
      <c r="Q3766" s="12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>
        <f t="shared" si="290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25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113</v>
      </c>
      <c r="P3767">
        <f t="shared" si="292"/>
        <v>74.22</v>
      </c>
      <c r="Q3767" s="12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>
        <f t="shared" si="290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25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103</v>
      </c>
      <c r="P3768">
        <f t="shared" si="292"/>
        <v>106.93</v>
      </c>
      <c r="Q3768" s="12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>
        <f t="shared" si="290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25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117</v>
      </c>
      <c r="P3769">
        <f t="shared" si="292"/>
        <v>41.7</v>
      </c>
      <c r="Q3769" s="12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>
        <f t="shared" si="290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25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108</v>
      </c>
      <c r="P3770">
        <f t="shared" si="292"/>
        <v>74.239999999999995</v>
      </c>
      <c r="Q3770" s="12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>
        <f t="shared" si="290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25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100</v>
      </c>
      <c r="P3771">
        <f t="shared" si="292"/>
        <v>73.33</v>
      </c>
      <c r="Q3771" s="12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>
        <f t="shared" si="290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25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100</v>
      </c>
      <c r="P3772">
        <f t="shared" si="292"/>
        <v>100</v>
      </c>
      <c r="Q3772" s="12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>
        <f t="shared" si="290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25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146</v>
      </c>
      <c r="P3773">
        <f t="shared" si="292"/>
        <v>38.42</v>
      </c>
      <c r="Q3773" s="12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>
        <f t="shared" si="290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25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110</v>
      </c>
      <c r="P3774">
        <f t="shared" si="292"/>
        <v>166.97</v>
      </c>
      <c r="Q3774" s="12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>
        <f t="shared" si="290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25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108</v>
      </c>
      <c r="P3775">
        <f t="shared" si="292"/>
        <v>94.91</v>
      </c>
      <c r="Q3775" s="12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>
        <f t="shared" si="290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25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100</v>
      </c>
      <c r="P3776">
        <f t="shared" si="292"/>
        <v>100</v>
      </c>
      <c r="Q3776" s="12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>
        <f t="shared" si="290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25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100</v>
      </c>
      <c r="P3777">
        <f t="shared" si="292"/>
        <v>143.21</v>
      </c>
      <c r="Q3777" s="12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>
        <f t="shared" si="290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25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1"/>
        <v>107</v>
      </c>
      <c r="P3778">
        <f t="shared" si="292"/>
        <v>90.82</v>
      </c>
      <c r="Q3778" s="12" t="s">
        <v>8315</v>
      </c>
      <c r="R3778" t="s">
        <v>8357</v>
      </c>
      <c r="S3778" s="15">
        <f t="shared" si="293"/>
        <v>41814.367800925924</v>
      </c>
      <c r="T3778" s="15">
        <f t="shared" si="294"/>
        <v>41852.041666666664</v>
      </c>
      <c r="U3778">
        <f t="shared" ref="U3778:U3841" si="295">YEAR(S3778)</f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25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6">ROUND(E3779/D3779*100, 0)</f>
        <v>143</v>
      </c>
      <c r="P3779">
        <f t="shared" ref="P3779:P3842" si="297">IFERROR(ROUND(E3779/L3779,2),0)</f>
        <v>48.54</v>
      </c>
      <c r="Q3779" s="12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>
        <f t="shared" si="295"/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25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105</v>
      </c>
      <c r="P3780">
        <f t="shared" si="297"/>
        <v>70.03</v>
      </c>
      <c r="Q3780" s="12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>
        <f t="shared" si="295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25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104</v>
      </c>
      <c r="P3781">
        <f t="shared" si="297"/>
        <v>135.63</v>
      </c>
      <c r="Q3781" s="12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>
        <f t="shared" si="295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25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120</v>
      </c>
      <c r="P3782">
        <f t="shared" si="297"/>
        <v>100</v>
      </c>
      <c r="Q3782" s="12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>
        <f t="shared" si="295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25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110</v>
      </c>
      <c r="P3783">
        <f t="shared" si="297"/>
        <v>94.9</v>
      </c>
      <c r="Q3783" s="12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>
        <f t="shared" si="295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25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102</v>
      </c>
      <c r="P3784">
        <f t="shared" si="297"/>
        <v>75.37</v>
      </c>
      <c r="Q3784" s="12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>
        <f t="shared" si="295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25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129</v>
      </c>
      <c r="P3785">
        <f t="shared" si="297"/>
        <v>64.459999999999994</v>
      </c>
      <c r="Q3785" s="12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>
        <f t="shared" si="295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25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115</v>
      </c>
      <c r="P3786">
        <f t="shared" si="297"/>
        <v>115</v>
      </c>
      <c r="Q3786" s="12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>
        <f t="shared" si="295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25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151</v>
      </c>
      <c r="P3787">
        <f t="shared" si="297"/>
        <v>100.5</v>
      </c>
      <c r="Q3787" s="12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>
        <f t="shared" si="295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25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111</v>
      </c>
      <c r="P3788">
        <f t="shared" si="297"/>
        <v>93.77</v>
      </c>
      <c r="Q3788" s="12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>
        <f t="shared" si="295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25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100</v>
      </c>
      <c r="P3789">
        <f t="shared" si="297"/>
        <v>35.1</v>
      </c>
      <c r="Q3789" s="12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>
        <f t="shared" si="295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25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1</v>
      </c>
      <c r="P3790">
        <f t="shared" si="297"/>
        <v>500</v>
      </c>
      <c r="Q3790" s="12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>
        <f t="shared" si="295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25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3</v>
      </c>
      <c r="P3791">
        <f t="shared" si="297"/>
        <v>29</v>
      </c>
      <c r="Q3791" s="12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>
        <f t="shared" si="295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25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>
        <f t="shared" si="297"/>
        <v>0</v>
      </c>
      <c r="Q3792" s="12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>
        <f t="shared" si="295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25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>
        <f t="shared" si="297"/>
        <v>0</v>
      </c>
      <c r="Q3793" s="12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>
        <f t="shared" si="295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25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>
        <f t="shared" si="297"/>
        <v>17.5</v>
      </c>
      <c r="Q3794" s="12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>
        <f t="shared" si="295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25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60</v>
      </c>
      <c r="P3795">
        <f t="shared" si="297"/>
        <v>174</v>
      </c>
      <c r="Q3795" s="12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>
        <f t="shared" si="295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25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1</v>
      </c>
      <c r="P3796">
        <f t="shared" si="297"/>
        <v>50</v>
      </c>
      <c r="Q3796" s="12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>
        <f t="shared" si="295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25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2</v>
      </c>
      <c r="P3797">
        <f t="shared" si="297"/>
        <v>5</v>
      </c>
      <c r="Q3797" s="12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>
        <f t="shared" si="295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25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>
        <f t="shared" si="297"/>
        <v>1</v>
      </c>
      <c r="Q3798" s="12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>
        <f t="shared" si="295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25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90</v>
      </c>
      <c r="P3799">
        <f t="shared" si="297"/>
        <v>145.41</v>
      </c>
      <c r="Q3799" s="12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>
        <f t="shared" si="295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25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1</v>
      </c>
      <c r="P3800">
        <f t="shared" si="297"/>
        <v>205</v>
      </c>
      <c r="Q3800" s="12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>
        <f t="shared" si="295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25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4</v>
      </c>
      <c r="P3801">
        <f t="shared" si="297"/>
        <v>100.5</v>
      </c>
      <c r="Q3801" s="12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>
        <f t="shared" si="295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25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4</v>
      </c>
      <c r="P3802">
        <f t="shared" si="297"/>
        <v>55.06</v>
      </c>
      <c r="Q3802" s="12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>
        <f t="shared" si="295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25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9</v>
      </c>
      <c r="P3803">
        <f t="shared" si="297"/>
        <v>47.33</v>
      </c>
      <c r="Q3803" s="12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>
        <f t="shared" si="295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25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>
        <f t="shared" si="297"/>
        <v>0</v>
      </c>
      <c r="Q3804" s="12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>
        <f t="shared" si="295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25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20</v>
      </c>
      <c r="P3805">
        <f t="shared" si="297"/>
        <v>58.95</v>
      </c>
      <c r="Q3805" s="12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>
        <f t="shared" si="295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25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>
        <f t="shared" si="297"/>
        <v>0</v>
      </c>
      <c r="Q3806" s="12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>
        <f t="shared" si="295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25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>
        <f t="shared" si="297"/>
        <v>1.5</v>
      </c>
      <c r="Q3807" s="12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>
        <f t="shared" si="295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25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>
        <f t="shared" si="297"/>
        <v>5</v>
      </c>
      <c r="Q3808" s="12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>
        <f t="shared" si="295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25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30</v>
      </c>
      <c r="P3809">
        <f t="shared" si="297"/>
        <v>50.56</v>
      </c>
      <c r="Q3809" s="12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>
        <f t="shared" si="295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25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100</v>
      </c>
      <c r="P3810">
        <f t="shared" si="297"/>
        <v>41.67</v>
      </c>
      <c r="Q3810" s="12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>
        <f t="shared" si="295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25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101</v>
      </c>
      <c r="P3811">
        <f t="shared" si="297"/>
        <v>53.29</v>
      </c>
      <c r="Q3811" s="12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>
        <f t="shared" si="295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25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122</v>
      </c>
      <c r="P3812">
        <f t="shared" si="297"/>
        <v>70.23</v>
      </c>
      <c r="Q3812" s="12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>
        <f t="shared" si="295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25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330</v>
      </c>
      <c r="P3813">
        <f t="shared" si="297"/>
        <v>43.42</v>
      </c>
      <c r="Q3813" s="12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>
        <f t="shared" si="295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25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110</v>
      </c>
      <c r="P3814">
        <f t="shared" si="297"/>
        <v>199.18</v>
      </c>
      <c r="Q3814" s="12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>
        <f t="shared" si="295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25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101</v>
      </c>
      <c r="P3815">
        <f t="shared" si="297"/>
        <v>78.52</v>
      </c>
      <c r="Q3815" s="12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>
        <f t="shared" si="295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25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140</v>
      </c>
      <c r="P3816">
        <f t="shared" si="297"/>
        <v>61.82</v>
      </c>
      <c r="Q3816" s="12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>
        <f t="shared" si="295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25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100</v>
      </c>
      <c r="P3817">
        <f t="shared" si="297"/>
        <v>50</v>
      </c>
      <c r="Q3817" s="12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>
        <f t="shared" si="295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25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119</v>
      </c>
      <c r="P3818">
        <f t="shared" si="297"/>
        <v>48.34</v>
      </c>
      <c r="Q3818" s="12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>
        <f t="shared" si="295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25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107</v>
      </c>
      <c r="P3819">
        <f t="shared" si="297"/>
        <v>107.25</v>
      </c>
      <c r="Q3819" s="12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>
        <f t="shared" si="295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25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228</v>
      </c>
      <c r="P3820">
        <f t="shared" si="297"/>
        <v>57</v>
      </c>
      <c r="Q3820" s="12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>
        <f t="shared" si="295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25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106</v>
      </c>
      <c r="P3821">
        <f t="shared" si="297"/>
        <v>40.92</v>
      </c>
      <c r="Q3821" s="12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>
        <f t="shared" si="295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25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143</v>
      </c>
      <c r="P3822">
        <f t="shared" si="297"/>
        <v>21.5</v>
      </c>
      <c r="Q3822" s="12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>
        <f t="shared" si="295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25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105</v>
      </c>
      <c r="P3823">
        <f t="shared" si="297"/>
        <v>79.540000000000006</v>
      </c>
      <c r="Q3823" s="12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>
        <f t="shared" si="295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25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110</v>
      </c>
      <c r="P3824">
        <f t="shared" si="297"/>
        <v>72.38</v>
      </c>
      <c r="Q3824" s="12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>
        <f t="shared" si="295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25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106</v>
      </c>
      <c r="P3825">
        <f t="shared" si="297"/>
        <v>64.63</v>
      </c>
      <c r="Q3825" s="12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>
        <f t="shared" si="295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25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108</v>
      </c>
      <c r="P3826">
        <f t="shared" si="297"/>
        <v>38.57</v>
      </c>
      <c r="Q3826" s="12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>
        <f t="shared" si="295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25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105</v>
      </c>
      <c r="P3827">
        <f t="shared" si="297"/>
        <v>107.57</v>
      </c>
      <c r="Q3827" s="12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>
        <f t="shared" si="295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25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119</v>
      </c>
      <c r="P3828">
        <f t="shared" si="297"/>
        <v>27.5</v>
      </c>
      <c r="Q3828" s="12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>
        <f t="shared" si="295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25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153</v>
      </c>
      <c r="P3829">
        <f t="shared" si="297"/>
        <v>70.459999999999994</v>
      </c>
      <c r="Q3829" s="12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>
        <f t="shared" si="295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25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100</v>
      </c>
      <c r="P3830">
        <f t="shared" si="297"/>
        <v>178.57</v>
      </c>
      <c r="Q3830" s="12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>
        <f t="shared" si="295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25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100</v>
      </c>
      <c r="P3831">
        <f t="shared" si="297"/>
        <v>62.63</v>
      </c>
      <c r="Q3831" s="12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>
        <f t="shared" si="295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25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225</v>
      </c>
      <c r="P3832">
        <f t="shared" si="297"/>
        <v>75</v>
      </c>
      <c r="Q3832" s="12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>
        <f t="shared" si="295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25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106</v>
      </c>
      <c r="P3833">
        <f t="shared" si="297"/>
        <v>58.9</v>
      </c>
      <c r="Q3833" s="12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>
        <f t="shared" si="295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25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105</v>
      </c>
      <c r="P3834">
        <f t="shared" si="297"/>
        <v>139.56</v>
      </c>
      <c r="Q3834" s="12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>
        <f t="shared" si="295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25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117</v>
      </c>
      <c r="P3835">
        <f t="shared" si="297"/>
        <v>70</v>
      </c>
      <c r="Q3835" s="12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>
        <f t="shared" si="295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25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109</v>
      </c>
      <c r="P3836">
        <f t="shared" si="297"/>
        <v>57.39</v>
      </c>
      <c r="Q3836" s="12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>
        <f t="shared" si="295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25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160</v>
      </c>
      <c r="P3837">
        <f t="shared" si="297"/>
        <v>40</v>
      </c>
      <c r="Q3837" s="12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>
        <f t="shared" si="295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25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113</v>
      </c>
      <c r="P3838">
        <f t="shared" si="297"/>
        <v>64.290000000000006</v>
      </c>
      <c r="Q3838" s="12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>
        <f t="shared" si="295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25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102</v>
      </c>
      <c r="P3839">
        <f t="shared" si="297"/>
        <v>120.12</v>
      </c>
      <c r="Q3839" s="12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>
        <f t="shared" si="295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25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101</v>
      </c>
      <c r="P3840">
        <f t="shared" si="297"/>
        <v>1008.24</v>
      </c>
      <c r="Q3840" s="12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>
        <f t="shared" si="295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25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101</v>
      </c>
      <c r="P3841">
        <f t="shared" si="297"/>
        <v>63.28</v>
      </c>
      <c r="Q3841" s="12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>
        <f t="shared" si="295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25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6"/>
        <v>6500</v>
      </c>
      <c r="P3842">
        <f t="shared" si="297"/>
        <v>21.67</v>
      </c>
      <c r="Q3842" s="12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  <c r="U3842">
        <f t="shared" ref="U3842:U3905" si="300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25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884" si="301">ROUND(E3843/D3843*100, 0)</f>
        <v>9</v>
      </c>
      <c r="P3843">
        <f t="shared" ref="P3843:P3906" si="302">IFERROR(ROUND(E3843/L3843,2),0)</f>
        <v>25.65</v>
      </c>
      <c r="Q3843" s="12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25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22</v>
      </c>
      <c r="P3844">
        <f t="shared" si="302"/>
        <v>47.7</v>
      </c>
      <c r="Q3844" s="12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>
        <f t="shared" si="300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25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21</v>
      </c>
      <c r="P3845">
        <f t="shared" si="302"/>
        <v>56.05</v>
      </c>
      <c r="Q3845" s="12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>
        <f t="shared" si="300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25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41</v>
      </c>
      <c r="P3846">
        <f t="shared" si="302"/>
        <v>81.319999999999993</v>
      </c>
      <c r="Q3846" s="12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>
        <f t="shared" si="300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25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2</v>
      </c>
      <c r="P3847">
        <f t="shared" si="302"/>
        <v>70.17</v>
      </c>
      <c r="Q3847" s="12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>
        <f t="shared" si="300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25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3</v>
      </c>
      <c r="P3848">
        <f t="shared" si="302"/>
        <v>23.63</v>
      </c>
      <c r="Q3848" s="12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>
        <f t="shared" si="300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25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16</v>
      </c>
      <c r="P3849">
        <f t="shared" si="302"/>
        <v>188.56</v>
      </c>
      <c r="Q3849" s="12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>
        <f t="shared" si="300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25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16</v>
      </c>
      <c r="P3850">
        <f t="shared" si="302"/>
        <v>49.51</v>
      </c>
      <c r="Q3850" s="12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>
        <f t="shared" si="300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25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</v>
      </c>
      <c r="P3851">
        <f t="shared" si="302"/>
        <v>75.459999999999994</v>
      </c>
      <c r="Q3851" s="12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>
        <f t="shared" si="300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25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4</v>
      </c>
      <c r="P3852">
        <f t="shared" si="302"/>
        <v>9.5</v>
      </c>
      <c r="Q3852" s="12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>
        <f t="shared" si="300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25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34</v>
      </c>
      <c r="P3853">
        <f t="shared" si="302"/>
        <v>35.5</v>
      </c>
      <c r="Q3853" s="12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>
        <f t="shared" si="300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25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>
        <f t="shared" si="302"/>
        <v>10</v>
      </c>
      <c r="Q3854" s="12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>
        <f t="shared" si="300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25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>
        <f t="shared" si="302"/>
        <v>13</v>
      </c>
      <c r="Q3855" s="12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>
        <f t="shared" si="300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25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16</v>
      </c>
      <c r="P3856">
        <f t="shared" si="302"/>
        <v>89.4</v>
      </c>
      <c r="Q3856" s="12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>
        <f t="shared" si="300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25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3</v>
      </c>
      <c r="P3857">
        <f t="shared" si="302"/>
        <v>25</v>
      </c>
      <c r="Q3857" s="12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>
        <f t="shared" si="300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25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>
        <f t="shared" si="302"/>
        <v>1</v>
      </c>
      <c r="Q3858" s="12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>
        <f t="shared" si="300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25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5</v>
      </c>
      <c r="P3859">
        <f t="shared" si="302"/>
        <v>65</v>
      </c>
      <c r="Q3859" s="12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>
        <f t="shared" si="300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25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2</v>
      </c>
      <c r="P3860">
        <f t="shared" si="302"/>
        <v>10</v>
      </c>
      <c r="Q3860" s="12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>
        <f t="shared" si="300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25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>
        <f t="shared" si="302"/>
        <v>1</v>
      </c>
      <c r="Q3861" s="12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>
        <f t="shared" si="300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25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18</v>
      </c>
      <c r="P3862">
        <f t="shared" si="302"/>
        <v>81.540000000000006</v>
      </c>
      <c r="Q3862" s="12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>
        <f t="shared" si="300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25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5</v>
      </c>
      <c r="P3863">
        <f t="shared" si="302"/>
        <v>100</v>
      </c>
      <c r="Q3863" s="12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>
        <f t="shared" si="300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25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>
        <f t="shared" si="302"/>
        <v>1</v>
      </c>
      <c r="Q3864" s="12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>
        <f t="shared" si="300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25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>
        <f t="shared" si="302"/>
        <v>0</v>
      </c>
      <c r="Q3865" s="12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>
        <f t="shared" si="300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25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1</v>
      </c>
      <c r="P3866">
        <f t="shared" si="302"/>
        <v>20</v>
      </c>
      <c r="Q3866" s="12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>
        <f t="shared" si="300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25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27</v>
      </c>
      <c r="P3867">
        <f t="shared" si="302"/>
        <v>46.43</v>
      </c>
      <c r="Q3867" s="12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>
        <f t="shared" si="300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25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1</v>
      </c>
      <c r="P3868">
        <f t="shared" si="302"/>
        <v>5.5</v>
      </c>
      <c r="Q3868" s="12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>
        <f t="shared" si="300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25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13</v>
      </c>
      <c r="P3869">
        <f t="shared" si="302"/>
        <v>50.2</v>
      </c>
      <c r="Q3869" s="12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>
        <f t="shared" si="300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25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>
        <f t="shared" si="302"/>
        <v>10</v>
      </c>
      <c r="Q3870" s="12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>
        <f t="shared" si="300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25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3</v>
      </c>
      <c r="P3871">
        <f t="shared" si="302"/>
        <v>30.13</v>
      </c>
      <c r="Q3871" s="12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>
        <f t="shared" si="300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25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15</v>
      </c>
      <c r="P3872">
        <f t="shared" si="302"/>
        <v>150</v>
      </c>
      <c r="Q3872" s="12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>
        <f t="shared" si="300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25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3</v>
      </c>
      <c r="P3873">
        <f t="shared" si="302"/>
        <v>13.33</v>
      </c>
      <c r="Q3873" s="12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>
        <f t="shared" si="300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25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>
        <f t="shared" si="302"/>
        <v>0</v>
      </c>
      <c r="Q3874" s="12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>
        <f t="shared" si="300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25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>
        <f t="shared" si="302"/>
        <v>0</v>
      </c>
      <c r="Q3875" s="12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>
        <f t="shared" si="300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25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>
        <f t="shared" si="302"/>
        <v>0</v>
      </c>
      <c r="Q3876" s="12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>
        <f t="shared" si="300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25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>
        <f t="shared" si="302"/>
        <v>0</v>
      </c>
      <c r="Q3877" s="12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>
        <f t="shared" si="300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25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53</v>
      </c>
      <c r="P3878">
        <f t="shared" si="302"/>
        <v>44.76</v>
      </c>
      <c r="Q3878" s="12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>
        <f t="shared" si="300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25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5</v>
      </c>
      <c r="P3879">
        <f t="shared" si="302"/>
        <v>88.64</v>
      </c>
      <c r="Q3879" s="12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>
        <f t="shared" si="300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25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>
        <f t="shared" si="302"/>
        <v>10</v>
      </c>
      <c r="Q3880" s="12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>
        <f t="shared" si="300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25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>
        <f t="shared" si="302"/>
        <v>0</v>
      </c>
      <c r="Q3881" s="12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>
        <f t="shared" si="300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25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13</v>
      </c>
      <c r="P3882">
        <f t="shared" si="302"/>
        <v>57.65</v>
      </c>
      <c r="Q3882" s="12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>
        <f t="shared" si="300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25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5</v>
      </c>
      <c r="P3883">
        <f t="shared" si="302"/>
        <v>25</v>
      </c>
      <c r="Q3883" s="12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>
        <f t="shared" si="300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25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>
        <f t="shared" si="302"/>
        <v>0</v>
      </c>
      <c r="Q3884" s="12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>
        <f t="shared" si="300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25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 t="shared" si="302"/>
        <v>0</v>
      </c>
      <c r="Q3885" s="12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>
        <f t="shared" si="300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25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 t="shared" si="302"/>
        <v>0</v>
      </c>
      <c r="Q3886" s="12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>
        <f t="shared" si="300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25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 t="shared" si="302"/>
        <v>0</v>
      </c>
      <c r="Q3887" s="12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>
        <f t="shared" si="300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25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 t="shared" si="302"/>
        <v>0</v>
      </c>
      <c r="Q3888" s="12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>
        <f t="shared" si="300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25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302"/>
        <v>17.5</v>
      </c>
      <c r="Q3889" s="12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>
        <f t="shared" si="300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25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302"/>
        <v>38.71</v>
      </c>
      <c r="Q3890" s="12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>
        <f t="shared" si="300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25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302"/>
        <v>13.11</v>
      </c>
      <c r="Q3891" s="12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>
        <f t="shared" si="300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25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302"/>
        <v>315.5</v>
      </c>
      <c r="Q3892" s="12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>
        <f t="shared" si="300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25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302"/>
        <v>37.14</v>
      </c>
      <c r="Q3893" s="12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>
        <f t="shared" si="300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25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 t="shared" si="302"/>
        <v>0</v>
      </c>
      <c r="Q3894" s="12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>
        <f t="shared" si="300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25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302"/>
        <v>128.27000000000001</v>
      </c>
      <c r="Q3895" s="12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>
        <f t="shared" si="300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25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302"/>
        <v>47.27</v>
      </c>
      <c r="Q3896" s="12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>
        <f t="shared" si="300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25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302"/>
        <v>50</v>
      </c>
      <c r="Q3897" s="12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>
        <f t="shared" si="300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25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302"/>
        <v>42.5</v>
      </c>
      <c r="Q3898" s="12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>
        <f t="shared" si="300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25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302"/>
        <v>44</v>
      </c>
      <c r="Q3899" s="12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>
        <f t="shared" si="300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25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302"/>
        <v>50.88</v>
      </c>
      <c r="Q3900" s="12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>
        <f t="shared" si="300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25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302"/>
        <v>62.5</v>
      </c>
      <c r="Q3901" s="12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>
        <f t="shared" si="300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25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302"/>
        <v>27</v>
      </c>
      <c r="Q3902" s="12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>
        <f t="shared" si="300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25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302"/>
        <v>25</v>
      </c>
      <c r="Q3903" s="12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>
        <f t="shared" si="300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25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302"/>
        <v>47.26</v>
      </c>
      <c r="Q3904" s="12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>
        <f t="shared" si="300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25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 t="shared" si="302"/>
        <v>0</v>
      </c>
      <c r="Q3905" s="12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>
        <f t="shared" si="300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25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302"/>
        <v>1.5</v>
      </c>
      <c r="Q3906" s="12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  <c r="U3906">
        <f t="shared" ref="U3906:U3969" si="305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25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25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306"/>
        <v>63.13</v>
      </c>
      <c r="Q3908" s="12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25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306"/>
        <v>38.25</v>
      </c>
      <c r="Q3909" s="12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5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25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306"/>
        <v>16.25</v>
      </c>
      <c r="Q3910" s="12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5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25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306"/>
        <v>33.75</v>
      </c>
      <c r="Q3911" s="12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25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306"/>
        <v>61.67</v>
      </c>
      <c r="Q3912" s="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25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306"/>
        <v>83.14</v>
      </c>
      <c r="Q3913" s="12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5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25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306"/>
        <v>1</v>
      </c>
      <c r="Q3914" s="12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25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306"/>
        <v>142.86000000000001</v>
      </c>
      <c r="Q3915" s="12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25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306"/>
        <v>33.67</v>
      </c>
      <c r="Q3916" s="12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5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25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306"/>
        <v>5</v>
      </c>
      <c r="Q3917" s="12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25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 t="shared" si="306"/>
        <v>0</v>
      </c>
      <c r="Q3918" s="12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25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306"/>
        <v>10</v>
      </c>
      <c r="Q3919" s="12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5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25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306"/>
        <v>40</v>
      </c>
      <c r="Q3920" s="12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25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306"/>
        <v>30</v>
      </c>
      <c r="Q3921" s="12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5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25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306"/>
        <v>45</v>
      </c>
      <c r="Q3922" s="1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5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25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 t="shared" si="306"/>
        <v>0</v>
      </c>
      <c r="Q3923" s="12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5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25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306"/>
        <v>10.17</v>
      </c>
      <c r="Q3924" s="12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25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306"/>
        <v>81.41</v>
      </c>
      <c r="Q3925" s="12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25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306"/>
        <v>57.25</v>
      </c>
      <c r="Q3926" s="12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5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25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306"/>
        <v>5</v>
      </c>
      <c r="Q3927" s="12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5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25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306"/>
        <v>15</v>
      </c>
      <c r="Q3928" s="12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5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25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306"/>
        <v>12.5</v>
      </c>
      <c r="Q3929" s="12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5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25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306"/>
        <v>93</v>
      </c>
      <c r="Q3930" s="12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5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25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306"/>
        <v>32.36</v>
      </c>
      <c r="Q3931" s="12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5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25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 t="shared" si="306"/>
        <v>0</v>
      </c>
      <c r="Q3932" s="1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5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25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 t="shared" si="306"/>
        <v>0</v>
      </c>
      <c r="Q3933" s="12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25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306"/>
        <v>1</v>
      </c>
      <c r="Q3934" s="12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25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306"/>
        <v>91.83</v>
      </c>
      <c r="Q3935" s="12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5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25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306"/>
        <v>45.83</v>
      </c>
      <c r="Q3936" s="12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5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25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306"/>
        <v>57.17</v>
      </c>
      <c r="Q3937" s="12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25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 t="shared" si="306"/>
        <v>0</v>
      </c>
      <c r="Q3938" s="12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5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25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306"/>
        <v>248.5</v>
      </c>
      <c r="Q3939" s="12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25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306"/>
        <v>79.400000000000006</v>
      </c>
      <c r="Q3940" s="12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25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306"/>
        <v>5</v>
      </c>
      <c r="Q3941" s="12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5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25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306"/>
        <v>5.5</v>
      </c>
      <c r="Q3942" s="1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5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25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306"/>
        <v>25</v>
      </c>
      <c r="Q3943" s="12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5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25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 t="shared" si="306"/>
        <v>0</v>
      </c>
      <c r="Q3944" s="12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5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25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306"/>
        <v>137.08000000000001</v>
      </c>
      <c r="Q3945" s="12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5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25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 t="shared" si="306"/>
        <v>0</v>
      </c>
      <c r="Q3946" s="12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25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306"/>
        <v>5</v>
      </c>
      <c r="Q3947" s="12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5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25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306"/>
        <v>39</v>
      </c>
      <c r="Q3948" s="12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5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25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306"/>
        <v>50.5</v>
      </c>
      <c r="Q3949" s="12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5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25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 t="shared" si="306"/>
        <v>0</v>
      </c>
      <c r="Q3950" s="12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5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25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306"/>
        <v>49.28</v>
      </c>
      <c r="Q3951" s="12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5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25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306"/>
        <v>25</v>
      </c>
      <c r="Q3952" s="1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5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25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306"/>
        <v>1</v>
      </c>
      <c r="Q3953" s="12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5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25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306"/>
        <v>25</v>
      </c>
      <c r="Q3954" s="12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5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25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 t="shared" si="306"/>
        <v>0</v>
      </c>
      <c r="Q3955" s="12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5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25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 t="shared" si="306"/>
        <v>0</v>
      </c>
      <c r="Q3956" s="12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5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25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306"/>
        <v>53.13</v>
      </c>
      <c r="Q3957" s="12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5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25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 t="shared" si="306"/>
        <v>0</v>
      </c>
      <c r="Q3958" s="12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5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25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306"/>
        <v>7</v>
      </c>
      <c r="Q3959" s="12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5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25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306"/>
        <v>40.06</v>
      </c>
      <c r="Q3960" s="12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5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25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306"/>
        <v>24.33</v>
      </c>
      <c r="Q3961" s="12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5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25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306"/>
        <v>11.25</v>
      </c>
      <c r="Q3962" s="1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5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25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306"/>
        <v>10.5</v>
      </c>
      <c r="Q3963" s="12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5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25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306"/>
        <v>15</v>
      </c>
      <c r="Q3964" s="12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5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25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 t="shared" si="306"/>
        <v>0</v>
      </c>
      <c r="Q3965" s="12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5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25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306"/>
        <v>42</v>
      </c>
      <c r="Q3966" s="12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5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25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306"/>
        <v>71.25</v>
      </c>
      <c r="Q3967" s="12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5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25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306"/>
        <v>22.5</v>
      </c>
      <c r="Q3968" s="12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5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25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306"/>
        <v>41</v>
      </c>
      <c r="Q3969" s="12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5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25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306"/>
        <v>47.91</v>
      </c>
      <c r="Q3970" s="12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ref="U3970:U4033" si="309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25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310">IFERROR(ROUND(E3971/L3971,2),0)</f>
        <v>35.17</v>
      </c>
      <c r="Q3971" s="12" t="s">
        <v>8315</v>
      </c>
      <c r="R3971" t="s">
        <v>8316</v>
      </c>
      <c r="S3971" s="15">
        <f t="shared" ref="S3971:S4034" si="311">(((J3971/60)/60)/24)+DATE(1970,1,1)</f>
        <v>42601.854699074072</v>
      </c>
      <c r="T3971" s="15">
        <f t="shared" ref="T3971:T4034" si="312">(((I3971/60)/60)/24)+DATE(1970,1,1)</f>
        <v>42611.163194444445</v>
      </c>
      <c r="U3971">
        <f t="shared" si="309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25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310"/>
        <v>5.5</v>
      </c>
      <c r="Q3972" s="12" t="s">
        <v>8315</v>
      </c>
      <c r="R3972" t="s">
        <v>8316</v>
      </c>
      <c r="S3972" s="15">
        <f t="shared" si="311"/>
        <v>42447.863553240735</v>
      </c>
      <c r="T3972" s="15">
        <f t="shared" si="312"/>
        <v>42477.863553240735</v>
      </c>
      <c r="U3972">
        <f t="shared" si="309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25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310"/>
        <v>22.67</v>
      </c>
      <c r="Q3973" s="12" t="s">
        <v>8315</v>
      </c>
      <c r="R3973" t="s">
        <v>8316</v>
      </c>
      <c r="S3973" s="15">
        <f t="shared" si="311"/>
        <v>41811.536180555559</v>
      </c>
      <c r="T3973" s="15">
        <f t="shared" si="312"/>
        <v>41841.536180555559</v>
      </c>
      <c r="U3973">
        <f t="shared" si="309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25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310"/>
        <v>26.38</v>
      </c>
      <c r="Q3974" s="12" t="s">
        <v>8315</v>
      </c>
      <c r="R3974" t="s">
        <v>8316</v>
      </c>
      <c r="S3974" s="15">
        <f t="shared" si="311"/>
        <v>41981.067523148144</v>
      </c>
      <c r="T3974" s="15">
        <f t="shared" si="312"/>
        <v>42041.067523148144</v>
      </c>
      <c r="U3974">
        <f t="shared" si="309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25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310"/>
        <v>105.54</v>
      </c>
      <c r="Q3975" s="12" t="s">
        <v>8315</v>
      </c>
      <c r="R3975" t="s">
        <v>8316</v>
      </c>
      <c r="S3975" s="15">
        <f t="shared" si="311"/>
        <v>42469.68414351852</v>
      </c>
      <c r="T3975" s="15">
        <f t="shared" si="312"/>
        <v>42499.166666666672</v>
      </c>
      <c r="U3975">
        <f t="shared" si="309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25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310"/>
        <v>29.09</v>
      </c>
      <c r="Q3976" s="12" t="s">
        <v>8315</v>
      </c>
      <c r="R3976" t="s">
        <v>8316</v>
      </c>
      <c r="S3976" s="15">
        <f t="shared" si="311"/>
        <v>42493.546851851846</v>
      </c>
      <c r="T3976" s="15">
        <f t="shared" si="312"/>
        <v>42523.546851851846</v>
      </c>
      <c r="U3976">
        <f t="shared" si="309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25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 t="shared" si="310"/>
        <v>0</v>
      </c>
      <c r="Q3977" s="12" t="s">
        <v>8315</v>
      </c>
      <c r="R3977" t="s">
        <v>8316</v>
      </c>
      <c r="S3977" s="15">
        <f t="shared" si="311"/>
        <v>42534.866875</v>
      </c>
      <c r="T3977" s="15">
        <f t="shared" si="312"/>
        <v>42564.866875</v>
      </c>
      <c r="U3977">
        <f t="shared" si="309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25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310"/>
        <v>62</v>
      </c>
      <c r="Q3978" s="12" t="s">
        <v>8315</v>
      </c>
      <c r="R3978" t="s">
        <v>8316</v>
      </c>
      <c r="S3978" s="15">
        <f t="shared" si="311"/>
        <v>41830.858344907407</v>
      </c>
      <c r="T3978" s="15">
        <f t="shared" si="312"/>
        <v>41852.291666666664</v>
      </c>
      <c r="U3978">
        <f t="shared" si="309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25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310"/>
        <v>217.5</v>
      </c>
      <c r="Q3979" s="12" t="s">
        <v>8315</v>
      </c>
      <c r="R3979" t="s">
        <v>8316</v>
      </c>
      <c r="S3979" s="15">
        <f t="shared" si="311"/>
        <v>42543.788564814815</v>
      </c>
      <c r="T3979" s="15">
        <f t="shared" si="312"/>
        <v>42573.788564814815</v>
      </c>
      <c r="U3979">
        <f t="shared" si="309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25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310"/>
        <v>26.75</v>
      </c>
      <c r="Q3980" s="12" t="s">
        <v>8315</v>
      </c>
      <c r="R3980" t="s">
        <v>8316</v>
      </c>
      <c r="S3980" s="15">
        <f t="shared" si="311"/>
        <v>41975.642974537041</v>
      </c>
      <c r="T3980" s="15">
        <f t="shared" si="312"/>
        <v>42035.642974537041</v>
      </c>
      <c r="U3980">
        <f t="shared" si="309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25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310"/>
        <v>18.329999999999998</v>
      </c>
      <c r="Q3981" s="12" t="s">
        <v>8315</v>
      </c>
      <c r="R3981" t="s">
        <v>8316</v>
      </c>
      <c r="S3981" s="15">
        <f t="shared" si="311"/>
        <v>42069.903437500005</v>
      </c>
      <c r="T3981" s="15">
        <f t="shared" si="312"/>
        <v>42092.833333333328</v>
      </c>
      <c r="U3981">
        <f t="shared" si="309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25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310"/>
        <v>64.290000000000006</v>
      </c>
      <c r="Q3982" s="12" t="s">
        <v>8315</v>
      </c>
      <c r="R3982" t="s">
        <v>8316</v>
      </c>
      <c r="S3982" s="15">
        <f t="shared" si="311"/>
        <v>41795.598923611113</v>
      </c>
      <c r="T3982" s="15">
        <f t="shared" si="312"/>
        <v>41825.598923611113</v>
      </c>
      <c r="U3982">
        <f t="shared" si="309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25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310"/>
        <v>175</v>
      </c>
      <c r="Q3983" s="12" t="s">
        <v>8315</v>
      </c>
      <c r="R3983" t="s">
        <v>8316</v>
      </c>
      <c r="S3983" s="15">
        <f t="shared" si="311"/>
        <v>42508.179965277777</v>
      </c>
      <c r="T3983" s="15">
        <f t="shared" si="312"/>
        <v>42568.179965277777</v>
      </c>
      <c r="U3983">
        <f t="shared" si="309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25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310"/>
        <v>34</v>
      </c>
      <c r="Q3984" s="12" t="s">
        <v>8315</v>
      </c>
      <c r="R3984" t="s">
        <v>8316</v>
      </c>
      <c r="S3984" s="15">
        <f t="shared" si="311"/>
        <v>42132.809953703705</v>
      </c>
      <c r="T3984" s="15">
        <f t="shared" si="312"/>
        <v>42192.809953703705</v>
      </c>
      <c r="U3984">
        <f t="shared" si="309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25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310"/>
        <v>84.28</v>
      </c>
      <c r="Q3985" s="12" t="s">
        <v>8315</v>
      </c>
      <c r="R3985" t="s">
        <v>8316</v>
      </c>
      <c r="S3985" s="15">
        <f t="shared" si="311"/>
        <v>41747.86986111111</v>
      </c>
      <c r="T3985" s="15">
        <f t="shared" si="312"/>
        <v>41779.290972222225</v>
      </c>
      <c r="U3985">
        <f t="shared" si="309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25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310"/>
        <v>9.5</v>
      </c>
      <c r="Q3986" s="12" t="s">
        <v>8315</v>
      </c>
      <c r="R3986" t="s">
        <v>8316</v>
      </c>
      <c r="S3986" s="15">
        <f t="shared" si="311"/>
        <v>41920.963472222218</v>
      </c>
      <c r="T3986" s="15">
        <f t="shared" si="312"/>
        <v>41951</v>
      </c>
      <c r="U3986">
        <f t="shared" si="309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25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310"/>
        <v>33.74</v>
      </c>
      <c r="Q3987" s="12" t="s">
        <v>8315</v>
      </c>
      <c r="R3987" t="s">
        <v>8316</v>
      </c>
      <c r="S3987" s="15">
        <f t="shared" si="311"/>
        <v>42399.707407407404</v>
      </c>
      <c r="T3987" s="15">
        <f t="shared" si="312"/>
        <v>42420.878472222219</v>
      </c>
      <c r="U3987">
        <f t="shared" si="309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25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310"/>
        <v>37.54</v>
      </c>
      <c r="Q3988" s="12" t="s">
        <v>8315</v>
      </c>
      <c r="R3988" t="s">
        <v>8316</v>
      </c>
      <c r="S3988" s="15">
        <f t="shared" si="311"/>
        <v>42467.548541666663</v>
      </c>
      <c r="T3988" s="15">
        <f t="shared" si="312"/>
        <v>42496.544444444444</v>
      </c>
      <c r="U3988">
        <f t="shared" si="309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25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310"/>
        <v>11.62</v>
      </c>
      <c r="Q3989" s="12" t="s">
        <v>8315</v>
      </c>
      <c r="R3989" t="s">
        <v>8316</v>
      </c>
      <c r="S3989" s="15">
        <f t="shared" si="311"/>
        <v>41765.92465277778</v>
      </c>
      <c r="T3989" s="15">
        <f t="shared" si="312"/>
        <v>41775.92465277778</v>
      </c>
      <c r="U3989">
        <f t="shared" si="309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25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310"/>
        <v>8</v>
      </c>
      <c r="Q3990" s="12" t="s">
        <v>8315</v>
      </c>
      <c r="R3990" t="s">
        <v>8316</v>
      </c>
      <c r="S3990" s="15">
        <f t="shared" si="311"/>
        <v>42230.08116898148</v>
      </c>
      <c r="T3990" s="15">
        <f t="shared" si="312"/>
        <v>42245.08116898148</v>
      </c>
      <c r="U3990">
        <f t="shared" si="309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25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 t="shared" si="310"/>
        <v>0</v>
      </c>
      <c r="Q3991" s="12" t="s">
        <v>8315</v>
      </c>
      <c r="R3991" t="s">
        <v>8316</v>
      </c>
      <c r="S3991" s="15">
        <f t="shared" si="311"/>
        <v>42286.749780092592</v>
      </c>
      <c r="T3991" s="15">
        <f t="shared" si="312"/>
        <v>42316.791446759264</v>
      </c>
      <c r="U3991">
        <f t="shared" si="309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25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310"/>
        <v>23</v>
      </c>
      <c r="Q3992" s="12" t="s">
        <v>8315</v>
      </c>
      <c r="R3992" t="s">
        <v>8316</v>
      </c>
      <c r="S3992" s="15">
        <f t="shared" si="311"/>
        <v>42401.672372685185</v>
      </c>
      <c r="T3992" s="15">
        <f t="shared" si="312"/>
        <v>42431.672372685185</v>
      </c>
      <c r="U3992">
        <f t="shared" si="309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25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310"/>
        <v>100</v>
      </c>
      <c r="Q3993" s="12" t="s">
        <v>8315</v>
      </c>
      <c r="R3993" t="s">
        <v>8316</v>
      </c>
      <c r="S3993" s="15">
        <f t="shared" si="311"/>
        <v>42125.644467592589</v>
      </c>
      <c r="T3993" s="15">
        <f t="shared" si="312"/>
        <v>42155.644467592589</v>
      </c>
      <c r="U3993">
        <f t="shared" si="309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25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310"/>
        <v>60.11</v>
      </c>
      <c r="Q3994" s="12" t="s">
        <v>8315</v>
      </c>
      <c r="R3994" t="s">
        <v>8316</v>
      </c>
      <c r="S3994" s="15">
        <f t="shared" si="311"/>
        <v>42289.94049768518</v>
      </c>
      <c r="T3994" s="15">
        <f t="shared" si="312"/>
        <v>42349.982164351852</v>
      </c>
      <c r="U3994">
        <f t="shared" si="309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25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310"/>
        <v>3</v>
      </c>
      <c r="Q3995" s="12" t="s">
        <v>8315</v>
      </c>
      <c r="R3995" t="s">
        <v>8316</v>
      </c>
      <c r="S3995" s="15">
        <f t="shared" si="311"/>
        <v>42107.864722222221</v>
      </c>
      <c r="T3995" s="15">
        <f t="shared" si="312"/>
        <v>42137.864722222221</v>
      </c>
      <c r="U3995">
        <f t="shared" si="309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25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310"/>
        <v>5</v>
      </c>
      <c r="Q3996" s="12" t="s">
        <v>8315</v>
      </c>
      <c r="R3996" t="s">
        <v>8316</v>
      </c>
      <c r="S3996" s="15">
        <f t="shared" si="311"/>
        <v>41809.389930555553</v>
      </c>
      <c r="T3996" s="15">
        <f t="shared" si="312"/>
        <v>41839.389930555553</v>
      </c>
      <c r="U3996">
        <f t="shared" si="309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25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310"/>
        <v>17.5</v>
      </c>
      <c r="Q3997" s="12" t="s">
        <v>8315</v>
      </c>
      <c r="R3997" t="s">
        <v>8316</v>
      </c>
      <c r="S3997" s="15">
        <f t="shared" si="311"/>
        <v>42019.683761574073</v>
      </c>
      <c r="T3997" s="15">
        <f t="shared" si="312"/>
        <v>42049.477083333331</v>
      </c>
      <c r="U3997">
        <f t="shared" si="309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25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310"/>
        <v>29.24</v>
      </c>
      <c r="Q3998" s="12" t="s">
        <v>8315</v>
      </c>
      <c r="R3998" t="s">
        <v>8316</v>
      </c>
      <c r="S3998" s="15">
        <f t="shared" si="311"/>
        <v>41950.26694444444</v>
      </c>
      <c r="T3998" s="15">
        <f t="shared" si="312"/>
        <v>41963.669444444444</v>
      </c>
      <c r="U3998">
        <f t="shared" si="309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25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 t="shared" si="310"/>
        <v>0</v>
      </c>
      <c r="Q3999" s="12" t="s">
        <v>8315</v>
      </c>
      <c r="R3999" t="s">
        <v>8316</v>
      </c>
      <c r="S3999" s="15">
        <f t="shared" si="311"/>
        <v>42069.391446759255</v>
      </c>
      <c r="T3999" s="15">
        <f t="shared" si="312"/>
        <v>42099.349780092598</v>
      </c>
      <c r="U3999">
        <f t="shared" si="309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25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310"/>
        <v>59.58</v>
      </c>
      <c r="Q4000" s="12" t="s">
        <v>8315</v>
      </c>
      <c r="R4000" t="s">
        <v>8316</v>
      </c>
      <c r="S4000" s="15">
        <f t="shared" si="311"/>
        <v>42061.963263888887</v>
      </c>
      <c r="T4000" s="15">
        <f t="shared" si="312"/>
        <v>42091.921597222223</v>
      </c>
      <c r="U4000">
        <f t="shared" si="309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25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310"/>
        <v>82.57</v>
      </c>
      <c r="Q4001" s="12" t="s">
        <v>8315</v>
      </c>
      <c r="R4001" t="s">
        <v>8316</v>
      </c>
      <c r="S4001" s="15">
        <f t="shared" si="311"/>
        <v>41842.828680555554</v>
      </c>
      <c r="T4001" s="15">
        <f t="shared" si="312"/>
        <v>41882.827650462961</v>
      </c>
      <c r="U4001">
        <f t="shared" si="309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25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310"/>
        <v>10</v>
      </c>
      <c r="Q4002" s="12" t="s">
        <v>8315</v>
      </c>
      <c r="R4002" t="s">
        <v>8316</v>
      </c>
      <c r="S4002" s="15">
        <f t="shared" si="311"/>
        <v>42437.64534722222</v>
      </c>
      <c r="T4002" s="15">
        <f t="shared" si="312"/>
        <v>42497.603680555556</v>
      </c>
      <c r="U4002">
        <f t="shared" si="309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25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310"/>
        <v>32.36</v>
      </c>
      <c r="Q4003" s="12" t="s">
        <v>8315</v>
      </c>
      <c r="R4003" t="s">
        <v>8316</v>
      </c>
      <c r="S4003" s="15">
        <f t="shared" si="311"/>
        <v>42775.964212962965</v>
      </c>
      <c r="T4003" s="15">
        <f t="shared" si="312"/>
        <v>42795.791666666672</v>
      </c>
      <c r="U4003">
        <f t="shared" si="309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25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310"/>
        <v>5.75</v>
      </c>
      <c r="Q4004" s="12" t="s">
        <v>8315</v>
      </c>
      <c r="R4004" t="s">
        <v>8316</v>
      </c>
      <c r="S4004" s="15">
        <f t="shared" si="311"/>
        <v>41879.043530092589</v>
      </c>
      <c r="T4004" s="15">
        <f t="shared" si="312"/>
        <v>41909.043530092589</v>
      </c>
      <c r="U4004">
        <f t="shared" si="309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25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310"/>
        <v>100.5</v>
      </c>
      <c r="Q4005" s="12" t="s">
        <v>8315</v>
      </c>
      <c r="R4005" t="s">
        <v>8316</v>
      </c>
      <c r="S4005" s="15">
        <f t="shared" si="311"/>
        <v>42020.587349537032</v>
      </c>
      <c r="T4005" s="15">
        <f t="shared" si="312"/>
        <v>42050.587349537032</v>
      </c>
      <c r="U4005">
        <f t="shared" si="309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25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310"/>
        <v>1</v>
      </c>
      <c r="Q4006" s="12" t="s">
        <v>8315</v>
      </c>
      <c r="R4006" t="s">
        <v>8316</v>
      </c>
      <c r="S4006" s="15">
        <f t="shared" si="311"/>
        <v>41890.16269675926</v>
      </c>
      <c r="T4006" s="15">
        <f t="shared" si="312"/>
        <v>41920.16269675926</v>
      </c>
      <c r="U4006">
        <f t="shared" si="309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25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310"/>
        <v>20</v>
      </c>
      <c r="Q4007" s="12" t="s">
        <v>8315</v>
      </c>
      <c r="R4007" t="s">
        <v>8316</v>
      </c>
      <c r="S4007" s="15">
        <f t="shared" si="311"/>
        <v>41872.807696759257</v>
      </c>
      <c r="T4007" s="15">
        <f t="shared" si="312"/>
        <v>41932.807696759257</v>
      </c>
      <c r="U4007">
        <f t="shared" si="309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25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310"/>
        <v>2</v>
      </c>
      <c r="Q4008" s="12" t="s">
        <v>8315</v>
      </c>
      <c r="R4008" t="s">
        <v>8316</v>
      </c>
      <c r="S4008" s="15">
        <f t="shared" si="311"/>
        <v>42391.772997685184</v>
      </c>
      <c r="T4008" s="15">
        <f t="shared" si="312"/>
        <v>42416.772997685184</v>
      </c>
      <c r="U4008">
        <f t="shared" si="309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25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310"/>
        <v>5</v>
      </c>
      <c r="Q4009" s="12" t="s">
        <v>8315</v>
      </c>
      <c r="R4009" t="s">
        <v>8316</v>
      </c>
      <c r="S4009" s="15">
        <f t="shared" si="311"/>
        <v>41848.772928240738</v>
      </c>
      <c r="T4009" s="15">
        <f t="shared" si="312"/>
        <v>41877.686111111114</v>
      </c>
      <c r="U4009">
        <f t="shared" si="309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25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310"/>
        <v>15</v>
      </c>
      <c r="Q4010" s="12" t="s">
        <v>8315</v>
      </c>
      <c r="R4010" t="s">
        <v>8316</v>
      </c>
      <c r="S4010" s="15">
        <f t="shared" si="311"/>
        <v>42177.964201388888</v>
      </c>
      <c r="T4010" s="15">
        <f t="shared" si="312"/>
        <v>42207.964201388888</v>
      </c>
      <c r="U4010">
        <f t="shared" si="309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25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310"/>
        <v>25</v>
      </c>
      <c r="Q4011" s="12" t="s">
        <v>8315</v>
      </c>
      <c r="R4011" t="s">
        <v>8316</v>
      </c>
      <c r="S4011" s="15">
        <f t="shared" si="311"/>
        <v>41851.700925925928</v>
      </c>
      <c r="T4011" s="15">
        <f t="shared" si="312"/>
        <v>41891.700925925928</v>
      </c>
      <c r="U4011">
        <f t="shared" si="309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25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310"/>
        <v>45.84</v>
      </c>
      <c r="Q4012" s="12" t="s">
        <v>8315</v>
      </c>
      <c r="R4012" t="s">
        <v>8316</v>
      </c>
      <c r="S4012" s="15">
        <f t="shared" si="311"/>
        <v>41921.770439814813</v>
      </c>
      <c r="T4012" s="15">
        <f t="shared" si="312"/>
        <v>41938.770439814813</v>
      </c>
      <c r="U4012">
        <f t="shared" si="309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25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310"/>
        <v>4.75</v>
      </c>
      <c r="Q4013" s="12" t="s">
        <v>8315</v>
      </c>
      <c r="R4013" t="s">
        <v>8316</v>
      </c>
      <c r="S4013" s="15">
        <f t="shared" si="311"/>
        <v>42002.54488425926</v>
      </c>
      <c r="T4013" s="15">
        <f t="shared" si="312"/>
        <v>42032.54488425926</v>
      </c>
      <c r="U4013">
        <f t="shared" si="309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25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 t="shared" si="310"/>
        <v>0</v>
      </c>
      <c r="Q4014" s="12" t="s">
        <v>8315</v>
      </c>
      <c r="R4014" t="s">
        <v>8316</v>
      </c>
      <c r="S4014" s="15">
        <f t="shared" si="311"/>
        <v>42096.544548611113</v>
      </c>
      <c r="T4014" s="15">
        <f t="shared" si="312"/>
        <v>42126.544548611113</v>
      </c>
      <c r="U4014">
        <f t="shared" si="309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25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310"/>
        <v>13</v>
      </c>
      <c r="Q4015" s="12" t="s">
        <v>8315</v>
      </c>
      <c r="R4015" t="s">
        <v>8316</v>
      </c>
      <c r="S4015" s="15">
        <f t="shared" si="311"/>
        <v>42021.301192129627</v>
      </c>
      <c r="T4015" s="15">
        <f t="shared" si="312"/>
        <v>42051.301192129627</v>
      </c>
      <c r="U4015">
        <f t="shared" si="309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25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 t="shared" si="310"/>
        <v>0</v>
      </c>
      <c r="Q4016" s="12" t="s">
        <v>8315</v>
      </c>
      <c r="R4016" t="s">
        <v>8316</v>
      </c>
      <c r="S4016" s="15">
        <f t="shared" si="311"/>
        <v>42419.246168981481</v>
      </c>
      <c r="T4016" s="15">
        <f t="shared" si="312"/>
        <v>42434.246168981481</v>
      </c>
      <c r="U4016">
        <f t="shared" si="309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25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310"/>
        <v>1</v>
      </c>
      <c r="Q4017" s="12" t="s">
        <v>8315</v>
      </c>
      <c r="R4017" t="s">
        <v>8316</v>
      </c>
      <c r="S4017" s="15">
        <f t="shared" si="311"/>
        <v>42174.780821759254</v>
      </c>
      <c r="T4017" s="15">
        <f t="shared" si="312"/>
        <v>42204.780821759254</v>
      </c>
      <c r="U4017">
        <f t="shared" si="309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25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310"/>
        <v>10</v>
      </c>
      <c r="Q4018" s="12" t="s">
        <v>8315</v>
      </c>
      <c r="R4018" t="s">
        <v>8316</v>
      </c>
      <c r="S4018" s="15">
        <f t="shared" si="311"/>
        <v>41869.872685185182</v>
      </c>
      <c r="T4018" s="15">
        <f t="shared" si="312"/>
        <v>41899.872685185182</v>
      </c>
      <c r="U4018">
        <f t="shared" si="309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25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310"/>
        <v>52.5</v>
      </c>
      <c r="Q4019" s="12" t="s">
        <v>8315</v>
      </c>
      <c r="R4019" t="s">
        <v>8316</v>
      </c>
      <c r="S4019" s="15">
        <f t="shared" si="311"/>
        <v>41856.672152777777</v>
      </c>
      <c r="T4019" s="15">
        <f t="shared" si="312"/>
        <v>41886.672152777777</v>
      </c>
      <c r="U4019">
        <f t="shared" si="309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25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310"/>
        <v>32.5</v>
      </c>
      <c r="Q4020" s="12" t="s">
        <v>8315</v>
      </c>
      <c r="R4020" t="s">
        <v>8316</v>
      </c>
      <c r="S4020" s="15">
        <f t="shared" si="311"/>
        <v>42620.91097222222</v>
      </c>
      <c r="T4020" s="15">
        <f t="shared" si="312"/>
        <v>42650.91097222222</v>
      </c>
      <c r="U4020">
        <f t="shared" si="309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25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310"/>
        <v>7.25</v>
      </c>
      <c r="Q4021" s="12" t="s">
        <v>8315</v>
      </c>
      <c r="R4021" t="s">
        <v>8316</v>
      </c>
      <c r="S4021" s="15">
        <f t="shared" si="311"/>
        <v>42417.675879629634</v>
      </c>
      <c r="T4021" s="15">
        <f t="shared" si="312"/>
        <v>42475.686111111107</v>
      </c>
      <c r="U4021">
        <f t="shared" si="309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25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310"/>
        <v>33.33</v>
      </c>
      <c r="Q4022" s="12" t="s">
        <v>8315</v>
      </c>
      <c r="R4022" t="s">
        <v>8316</v>
      </c>
      <c r="S4022" s="15">
        <f t="shared" si="311"/>
        <v>42057.190960648149</v>
      </c>
      <c r="T4022" s="15">
        <f t="shared" si="312"/>
        <v>42087.149293981478</v>
      </c>
      <c r="U4022">
        <f t="shared" si="309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25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310"/>
        <v>62.5</v>
      </c>
      <c r="Q4023" s="12" t="s">
        <v>8315</v>
      </c>
      <c r="R4023" t="s">
        <v>8316</v>
      </c>
      <c r="S4023" s="15">
        <f t="shared" si="311"/>
        <v>41878.911550925928</v>
      </c>
      <c r="T4023" s="15">
        <f t="shared" si="312"/>
        <v>41938.911550925928</v>
      </c>
      <c r="U4023">
        <f t="shared" si="309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25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310"/>
        <v>63.56</v>
      </c>
      <c r="Q4024" s="12" t="s">
        <v>8315</v>
      </c>
      <c r="R4024" t="s">
        <v>8316</v>
      </c>
      <c r="S4024" s="15">
        <f t="shared" si="311"/>
        <v>41990.584108796291</v>
      </c>
      <c r="T4024" s="15">
        <f t="shared" si="312"/>
        <v>42036.120833333334</v>
      </c>
      <c r="U4024">
        <f t="shared" si="309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25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 t="shared" si="310"/>
        <v>0</v>
      </c>
      <c r="Q4025" s="12" t="s">
        <v>8315</v>
      </c>
      <c r="R4025" t="s">
        <v>8316</v>
      </c>
      <c r="S4025" s="15">
        <f t="shared" si="311"/>
        <v>42408.999571759254</v>
      </c>
      <c r="T4025" s="15">
        <f t="shared" si="312"/>
        <v>42453.957905092597</v>
      </c>
      <c r="U4025">
        <f t="shared" si="309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25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310"/>
        <v>10</v>
      </c>
      <c r="Q4026" s="12" t="s">
        <v>8315</v>
      </c>
      <c r="R4026" t="s">
        <v>8316</v>
      </c>
      <c r="S4026" s="15">
        <f t="shared" si="311"/>
        <v>42217.670104166667</v>
      </c>
      <c r="T4026" s="15">
        <f t="shared" si="312"/>
        <v>42247.670104166667</v>
      </c>
      <c r="U4026">
        <f t="shared" si="309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25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310"/>
        <v>62.5</v>
      </c>
      <c r="Q4027" s="12" t="s">
        <v>8315</v>
      </c>
      <c r="R4027" t="s">
        <v>8316</v>
      </c>
      <c r="S4027" s="15">
        <f t="shared" si="311"/>
        <v>42151.237685185188</v>
      </c>
      <c r="T4027" s="15">
        <f t="shared" si="312"/>
        <v>42211.237685185188</v>
      </c>
      <c r="U4027">
        <f t="shared" si="309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25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 t="shared" si="310"/>
        <v>0</v>
      </c>
      <c r="Q4028" s="12" t="s">
        <v>8315</v>
      </c>
      <c r="R4028" t="s">
        <v>8316</v>
      </c>
      <c r="S4028" s="15">
        <f t="shared" si="311"/>
        <v>42282.655543981484</v>
      </c>
      <c r="T4028" s="15">
        <f t="shared" si="312"/>
        <v>42342.697210648148</v>
      </c>
      <c r="U4028">
        <f t="shared" si="309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25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310"/>
        <v>30.71</v>
      </c>
      <c r="Q4029" s="12" t="s">
        <v>8315</v>
      </c>
      <c r="R4029" t="s">
        <v>8316</v>
      </c>
      <c r="S4029" s="15">
        <f t="shared" si="311"/>
        <v>42768.97084490741</v>
      </c>
      <c r="T4029" s="15">
        <f t="shared" si="312"/>
        <v>42789.041666666672</v>
      </c>
      <c r="U4029">
        <f t="shared" si="309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25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310"/>
        <v>51</v>
      </c>
      <c r="Q4030" s="12" t="s">
        <v>8315</v>
      </c>
      <c r="R4030" t="s">
        <v>8316</v>
      </c>
      <c r="S4030" s="15">
        <f t="shared" si="311"/>
        <v>41765.938657407409</v>
      </c>
      <c r="T4030" s="15">
        <f t="shared" si="312"/>
        <v>41795.938657407409</v>
      </c>
      <c r="U4030">
        <f t="shared" si="309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25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 t="shared" si="310"/>
        <v>0</v>
      </c>
      <c r="Q4031" s="12" t="s">
        <v>8315</v>
      </c>
      <c r="R4031" t="s">
        <v>8316</v>
      </c>
      <c r="S4031" s="15">
        <f t="shared" si="311"/>
        <v>42322.025115740747</v>
      </c>
      <c r="T4031" s="15">
        <f t="shared" si="312"/>
        <v>42352.025115740747</v>
      </c>
      <c r="U4031">
        <f t="shared" si="309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25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310"/>
        <v>66.67</v>
      </c>
      <c r="Q4032" s="12" t="s">
        <v>8315</v>
      </c>
      <c r="R4032" t="s">
        <v>8316</v>
      </c>
      <c r="S4032" s="15">
        <f t="shared" si="311"/>
        <v>42374.655081018514</v>
      </c>
      <c r="T4032" s="15">
        <f t="shared" si="312"/>
        <v>42403.784027777772</v>
      </c>
      <c r="U4032">
        <f t="shared" si="309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25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 t="shared" si="310"/>
        <v>0</v>
      </c>
      <c r="Q4033" s="12" t="s">
        <v>8315</v>
      </c>
      <c r="R4033" t="s">
        <v>8316</v>
      </c>
      <c r="S4033" s="15">
        <f t="shared" si="311"/>
        <v>41941.585231481484</v>
      </c>
      <c r="T4033" s="15">
        <f t="shared" si="312"/>
        <v>41991.626898148148</v>
      </c>
      <c r="U4033">
        <f t="shared" si="309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25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310"/>
        <v>59</v>
      </c>
      <c r="Q4034" s="12" t="s">
        <v>8315</v>
      </c>
      <c r="R4034" t="s">
        <v>8316</v>
      </c>
      <c r="S4034" s="15">
        <f t="shared" si="311"/>
        <v>42293.809212962966</v>
      </c>
      <c r="T4034" s="15">
        <f t="shared" si="312"/>
        <v>42353.85087962963</v>
      </c>
      <c r="U4034">
        <f t="shared" ref="U4034:U4097" si="313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25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314">IFERROR(ROUND(E4035/L4035,2),0)</f>
        <v>65.34</v>
      </c>
      <c r="Q4035" s="12" t="s">
        <v>8315</v>
      </c>
      <c r="R4035" t="s">
        <v>8316</v>
      </c>
      <c r="S4035" s="15">
        <f t="shared" ref="S4035:S4098" si="315">(((J4035/60)/60)/24)+DATE(1970,1,1)</f>
        <v>42614.268796296295</v>
      </c>
      <c r="T4035" s="15">
        <f t="shared" ref="T4035:T4098" si="316">(((I4035/60)/60)/24)+DATE(1970,1,1)</f>
        <v>42645.375</v>
      </c>
      <c r="U4035">
        <f t="shared" si="313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25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314"/>
        <v>100</v>
      </c>
      <c r="Q4036" s="12" t="s">
        <v>8315</v>
      </c>
      <c r="R4036" t="s">
        <v>8316</v>
      </c>
      <c r="S4036" s="15">
        <f t="shared" si="315"/>
        <v>42067.947337962964</v>
      </c>
      <c r="T4036" s="15">
        <f t="shared" si="316"/>
        <v>42097.905671296292</v>
      </c>
      <c r="U4036">
        <f t="shared" si="313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25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314"/>
        <v>147.4</v>
      </c>
      <c r="Q4037" s="12" t="s">
        <v>8315</v>
      </c>
      <c r="R4037" t="s">
        <v>8316</v>
      </c>
      <c r="S4037" s="15">
        <f t="shared" si="315"/>
        <v>41903.882951388885</v>
      </c>
      <c r="T4037" s="15">
        <f t="shared" si="316"/>
        <v>41933.882951388885</v>
      </c>
      <c r="U4037">
        <f t="shared" si="313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25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314"/>
        <v>166.06</v>
      </c>
      <c r="Q4038" s="12" t="s">
        <v>8315</v>
      </c>
      <c r="R4038" t="s">
        <v>8316</v>
      </c>
      <c r="S4038" s="15">
        <f t="shared" si="315"/>
        <v>41804.937083333331</v>
      </c>
      <c r="T4038" s="15">
        <f t="shared" si="316"/>
        <v>41821.9375</v>
      </c>
      <c r="U4038">
        <f t="shared" si="313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25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314"/>
        <v>40</v>
      </c>
      <c r="Q4039" s="12" t="s">
        <v>8315</v>
      </c>
      <c r="R4039" t="s">
        <v>8316</v>
      </c>
      <c r="S4039" s="15">
        <f t="shared" si="315"/>
        <v>42497.070775462969</v>
      </c>
      <c r="T4039" s="15">
        <f t="shared" si="316"/>
        <v>42514.600694444445</v>
      </c>
      <c r="U4039">
        <f t="shared" si="313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25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314"/>
        <v>75.25</v>
      </c>
      <c r="Q4040" s="12" t="s">
        <v>8315</v>
      </c>
      <c r="R4040" t="s">
        <v>8316</v>
      </c>
      <c r="S4040" s="15">
        <f t="shared" si="315"/>
        <v>41869.798726851855</v>
      </c>
      <c r="T4040" s="15">
        <f t="shared" si="316"/>
        <v>41929.798726851855</v>
      </c>
      <c r="U4040">
        <f t="shared" si="313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25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314"/>
        <v>60</v>
      </c>
      <c r="Q4041" s="12" t="s">
        <v>8315</v>
      </c>
      <c r="R4041" t="s">
        <v>8316</v>
      </c>
      <c r="S4041" s="15">
        <f t="shared" si="315"/>
        <v>42305.670914351853</v>
      </c>
      <c r="T4041" s="15">
        <f t="shared" si="316"/>
        <v>42339.249305555553</v>
      </c>
      <c r="U4041">
        <f t="shared" si="313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25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314"/>
        <v>1250</v>
      </c>
      <c r="Q4042" s="12" t="s">
        <v>8315</v>
      </c>
      <c r="R4042" t="s">
        <v>8316</v>
      </c>
      <c r="S4042" s="15">
        <f t="shared" si="315"/>
        <v>42144.231527777782</v>
      </c>
      <c r="T4042" s="15">
        <f t="shared" si="316"/>
        <v>42203.125</v>
      </c>
      <c r="U4042">
        <f t="shared" si="313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25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314"/>
        <v>10.5</v>
      </c>
      <c r="Q4043" s="12" t="s">
        <v>8315</v>
      </c>
      <c r="R4043" t="s">
        <v>8316</v>
      </c>
      <c r="S4043" s="15">
        <f t="shared" si="315"/>
        <v>42559.474004629628</v>
      </c>
      <c r="T4043" s="15">
        <f t="shared" si="316"/>
        <v>42619.474004629628</v>
      </c>
      <c r="U4043">
        <f t="shared" si="313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25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314"/>
        <v>7</v>
      </c>
      <c r="Q4044" s="12" t="s">
        <v>8315</v>
      </c>
      <c r="R4044" t="s">
        <v>8316</v>
      </c>
      <c r="S4044" s="15">
        <f t="shared" si="315"/>
        <v>41995.084074074075</v>
      </c>
      <c r="T4044" s="15">
        <f t="shared" si="316"/>
        <v>42024.802777777775</v>
      </c>
      <c r="U4044">
        <f t="shared" si="313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25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 t="shared" si="314"/>
        <v>0</v>
      </c>
      <c r="Q4045" s="12" t="s">
        <v>8315</v>
      </c>
      <c r="R4045" t="s">
        <v>8316</v>
      </c>
      <c r="S4045" s="15">
        <f t="shared" si="315"/>
        <v>41948.957465277781</v>
      </c>
      <c r="T4045" s="15">
        <f t="shared" si="316"/>
        <v>41963.957465277781</v>
      </c>
      <c r="U4045">
        <f t="shared" si="313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25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314"/>
        <v>56.25</v>
      </c>
      <c r="Q4046" s="12" t="s">
        <v>8315</v>
      </c>
      <c r="R4046" t="s">
        <v>8316</v>
      </c>
      <c r="S4046" s="15">
        <f t="shared" si="315"/>
        <v>42074.219699074078</v>
      </c>
      <c r="T4046" s="15">
        <f t="shared" si="316"/>
        <v>42104.208333333328</v>
      </c>
      <c r="U4046">
        <f t="shared" si="313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25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314"/>
        <v>1</v>
      </c>
      <c r="Q4047" s="12" t="s">
        <v>8315</v>
      </c>
      <c r="R4047" t="s">
        <v>8316</v>
      </c>
      <c r="S4047" s="15">
        <f t="shared" si="315"/>
        <v>41842.201261574075</v>
      </c>
      <c r="T4047" s="15">
        <f t="shared" si="316"/>
        <v>41872.201261574075</v>
      </c>
      <c r="U4047">
        <f t="shared" si="313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25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314"/>
        <v>38.33</v>
      </c>
      <c r="Q4048" s="12" t="s">
        <v>8315</v>
      </c>
      <c r="R4048" t="s">
        <v>8316</v>
      </c>
      <c r="S4048" s="15">
        <f t="shared" si="315"/>
        <v>41904.650578703702</v>
      </c>
      <c r="T4048" s="15">
        <f t="shared" si="316"/>
        <v>41934.650578703702</v>
      </c>
      <c r="U4048">
        <f t="shared" si="313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25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314"/>
        <v>27.5</v>
      </c>
      <c r="Q4049" s="12" t="s">
        <v>8315</v>
      </c>
      <c r="R4049" t="s">
        <v>8316</v>
      </c>
      <c r="S4049" s="15">
        <f t="shared" si="315"/>
        <v>41991.022488425922</v>
      </c>
      <c r="T4049" s="15">
        <f t="shared" si="316"/>
        <v>42015.041666666672</v>
      </c>
      <c r="U4049">
        <f t="shared" si="313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25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314"/>
        <v>32.979999999999997</v>
      </c>
      <c r="Q4050" s="12" t="s">
        <v>8315</v>
      </c>
      <c r="R4050" t="s">
        <v>8316</v>
      </c>
      <c r="S4050" s="15">
        <f t="shared" si="315"/>
        <v>42436.509108796294</v>
      </c>
      <c r="T4050" s="15">
        <f t="shared" si="316"/>
        <v>42471.467442129629</v>
      </c>
      <c r="U4050">
        <f t="shared" si="313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25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314"/>
        <v>16</v>
      </c>
      <c r="Q4051" s="12" t="s">
        <v>8315</v>
      </c>
      <c r="R4051" t="s">
        <v>8316</v>
      </c>
      <c r="S4051" s="15">
        <f t="shared" si="315"/>
        <v>42169.958506944444</v>
      </c>
      <c r="T4051" s="15">
        <f t="shared" si="316"/>
        <v>42199.958506944444</v>
      </c>
      <c r="U4051">
        <f t="shared" si="313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25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314"/>
        <v>1</v>
      </c>
      <c r="Q4052" s="12" t="s">
        <v>8315</v>
      </c>
      <c r="R4052" t="s">
        <v>8316</v>
      </c>
      <c r="S4052" s="15">
        <f t="shared" si="315"/>
        <v>41905.636469907404</v>
      </c>
      <c r="T4052" s="15">
        <f t="shared" si="316"/>
        <v>41935.636469907404</v>
      </c>
      <c r="U4052">
        <f t="shared" si="313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25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 t="shared" si="314"/>
        <v>0</v>
      </c>
      <c r="Q4053" s="12" t="s">
        <v>8315</v>
      </c>
      <c r="R4053" t="s">
        <v>8316</v>
      </c>
      <c r="S4053" s="15">
        <f t="shared" si="315"/>
        <v>41761.810150462967</v>
      </c>
      <c r="T4053" s="15">
        <f t="shared" si="316"/>
        <v>41768.286805555559</v>
      </c>
      <c r="U4053">
        <f t="shared" si="313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25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314"/>
        <v>86.62</v>
      </c>
      <c r="Q4054" s="12" t="s">
        <v>8315</v>
      </c>
      <c r="R4054" t="s">
        <v>8316</v>
      </c>
      <c r="S4054" s="15">
        <f t="shared" si="315"/>
        <v>41865.878657407404</v>
      </c>
      <c r="T4054" s="15">
        <f t="shared" si="316"/>
        <v>41925.878657407404</v>
      </c>
      <c r="U4054">
        <f t="shared" si="313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25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314"/>
        <v>55</v>
      </c>
      <c r="Q4055" s="12" t="s">
        <v>8315</v>
      </c>
      <c r="R4055" t="s">
        <v>8316</v>
      </c>
      <c r="S4055" s="15">
        <f t="shared" si="315"/>
        <v>41928.690138888887</v>
      </c>
      <c r="T4055" s="15">
        <f t="shared" si="316"/>
        <v>41958.833333333328</v>
      </c>
      <c r="U4055">
        <f t="shared" si="313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25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 t="shared" si="314"/>
        <v>0</v>
      </c>
      <c r="Q4056" s="12" t="s">
        <v>8315</v>
      </c>
      <c r="R4056" t="s">
        <v>8316</v>
      </c>
      <c r="S4056" s="15">
        <f t="shared" si="315"/>
        <v>42613.841261574074</v>
      </c>
      <c r="T4056" s="15">
        <f t="shared" si="316"/>
        <v>42644.166666666672</v>
      </c>
      <c r="U4056">
        <f t="shared" si="313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25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314"/>
        <v>41.95</v>
      </c>
      <c r="Q4057" s="12" t="s">
        <v>8315</v>
      </c>
      <c r="R4057" t="s">
        <v>8316</v>
      </c>
      <c r="S4057" s="15">
        <f t="shared" si="315"/>
        <v>41779.648506944446</v>
      </c>
      <c r="T4057" s="15">
        <f t="shared" si="316"/>
        <v>41809.648506944446</v>
      </c>
      <c r="U4057">
        <f t="shared" si="313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25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314"/>
        <v>88.33</v>
      </c>
      <c r="Q4058" s="12" t="s">
        <v>8315</v>
      </c>
      <c r="R4058" t="s">
        <v>8316</v>
      </c>
      <c r="S4058" s="15">
        <f t="shared" si="315"/>
        <v>42534.933321759265</v>
      </c>
      <c r="T4058" s="15">
        <f t="shared" si="316"/>
        <v>42554.832638888889</v>
      </c>
      <c r="U4058">
        <f t="shared" si="313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25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314"/>
        <v>129.16999999999999</v>
      </c>
      <c r="Q4059" s="12" t="s">
        <v>8315</v>
      </c>
      <c r="R4059" t="s">
        <v>8316</v>
      </c>
      <c r="S4059" s="15">
        <f t="shared" si="315"/>
        <v>42310.968518518523</v>
      </c>
      <c r="T4059" s="15">
        <f t="shared" si="316"/>
        <v>42333.958333333328</v>
      </c>
      <c r="U4059">
        <f t="shared" si="313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25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314"/>
        <v>23.75</v>
      </c>
      <c r="Q4060" s="12" t="s">
        <v>8315</v>
      </c>
      <c r="R4060" t="s">
        <v>8316</v>
      </c>
      <c r="S4060" s="15">
        <f t="shared" si="315"/>
        <v>42446.060694444444</v>
      </c>
      <c r="T4060" s="15">
        <f t="shared" si="316"/>
        <v>42461.165972222225</v>
      </c>
      <c r="U4060">
        <f t="shared" si="313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25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314"/>
        <v>35.71</v>
      </c>
      <c r="Q4061" s="12" t="s">
        <v>8315</v>
      </c>
      <c r="R4061" t="s">
        <v>8316</v>
      </c>
      <c r="S4061" s="15">
        <f t="shared" si="315"/>
        <v>41866.640648148146</v>
      </c>
      <c r="T4061" s="15">
        <f t="shared" si="316"/>
        <v>41898.125</v>
      </c>
      <c r="U4061">
        <f t="shared" si="313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25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314"/>
        <v>57</v>
      </c>
      <c r="Q4062" s="12" t="s">
        <v>8315</v>
      </c>
      <c r="R4062" t="s">
        <v>8316</v>
      </c>
      <c r="S4062" s="15">
        <f t="shared" si="315"/>
        <v>41779.695092592592</v>
      </c>
      <c r="T4062" s="15">
        <f t="shared" si="316"/>
        <v>41813.666666666664</v>
      </c>
      <c r="U4062">
        <f t="shared" si="313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25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 t="shared" si="314"/>
        <v>0</v>
      </c>
      <c r="Q4063" s="12" t="s">
        <v>8315</v>
      </c>
      <c r="R4063" t="s">
        <v>8316</v>
      </c>
      <c r="S4063" s="15">
        <f t="shared" si="315"/>
        <v>42421.141469907408</v>
      </c>
      <c r="T4063" s="15">
        <f t="shared" si="316"/>
        <v>42481.099803240737</v>
      </c>
      <c r="U4063">
        <f t="shared" si="313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25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314"/>
        <v>163.33000000000001</v>
      </c>
      <c r="Q4064" s="12" t="s">
        <v>8315</v>
      </c>
      <c r="R4064" t="s">
        <v>8316</v>
      </c>
      <c r="S4064" s="15">
        <f t="shared" si="315"/>
        <v>42523.739212962959</v>
      </c>
      <c r="T4064" s="15">
        <f t="shared" si="316"/>
        <v>42553.739212962959</v>
      </c>
      <c r="U4064">
        <f t="shared" si="313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25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314"/>
        <v>15</v>
      </c>
      <c r="Q4065" s="12" t="s">
        <v>8315</v>
      </c>
      <c r="R4065" t="s">
        <v>8316</v>
      </c>
      <c r="S4065" s="15">
        <f t="shared" si="315"/>
        <v>41787.681527777779</v>
      </c>
      <c r="T4065" s="15">
        <f t="shared" si="316"/>
        <v>41817.681527777779</v>
      </c>
      <c r="U4065">
        <f t="shared" si="313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25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314"/>
        <v>64.17</v>
      </c>
      <c r="Q4066" s="12" t="s">
        <v>8315</v>
      </c>
      <c r="R4066" t="s">
        <v>8316</v>
      </c>
      <c r="S4066" s="15">
        <f t="shared" si="315"/>
        <v>42093.588263888887</v>
      </c>
      <c r="T4066" s="15">
        <f t="shared" si="316"/>
        <v>42123.588263888887</v>
      </c>
      <c r="U4066">
        <f t="shared" si="313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25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314"/>
        <v>6.75</v>
      </c>
      <c r="Q4067" s="12" t="s">
        <v>8315</v>
      </c>
      <c r="R4067" t="s">
        <v>8316</v>
      </c>
      <c r="S4067" s="15">
        <f t="shared" si="315"/>
        <v>41833.951516203706</v>
      </c>
      <c r="T4067" s="15">
        <f t="shared" si="316"/>
        <v>41863.951516203706</v>
      </c>
      <c r="U4067">
        <f t="shared" si="313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25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314"/>
        <v>25</v>
      </c>
      <c r="Q4068" s="12" t="s">
        <v>8315</v>
      </c>
      <c r="R4068" t="s">
        <v>8316</v>
      </c>
      <c r="S4068" s="15">
        <f t="shared" si="315"/>
        <v>42479.039212962962</v>
      </c>
      <c r="T4068" s="15">
        <f t="shared" si="316"/>
        <v>42509.039212962962</v>
      </c>
      <c r="U4068">
        <f t="shared" si="313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25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314"/>
        <v>179.12</v>
      </c>
      <c r="Q4069" s="12" t="s">
        <v>8315</v>
      </c>
      <c r="R4069" t="s">
        <v>8316</v>
      </c>
      <c r="S4069" s="15">
        <f t="shared" si="315"/>
        <v>42235.117476851854</v>
      </c>
      <c r="T4069" s="15">
        <f t="shared" si="316"/>
        <v>42275.117476851854</v>
      </c>
      <c r="U4069">
        <f t="shared" si="313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25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314"/>
        <v>34.950000000000003</v>
      </c>
      <c r="Q4070" s="12" t="s">
        <v>8315</v>
      </c>
      <c r="R4070" t="s">
        <v>8316</v>
      </c>
      <c r="S4070" s="15">
        <f t="shared" si="315"/>
        <v>42718.963599537034</v>
      </c>
      <c r="T4070" s="15">
        <f t="shared" si="316"/>
        <v>42748.961805555555</v>
      </c>
      <c r="U4070">
        <f t="shared" si="313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25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314"/>
        <v>33.08</v>
      </c>
      <c r="Q4071" s="12" t="s">
        <v>8315</v>
      </c>
      <c r="R4071" t="s">
        <v>8316</v>
      </c>
      <c r="S4071" s="15">
        <f t="shared" si="315"/>
        <v>42022.661527777775</v>
      </c>
      <c r="T4071" s="15">
        <f t="shared" si="316"/>
        <v>42063.5</v>
      </c>
      <c r="U4071">
        <f t="shared" si="313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25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314"/>
        <v>27.5</v>
      </c>
      <c r="Q4072" s="12" t="s">
        <v>8315</v>
      </c>
      <c r="R4072" t="s">
        <v>8316</v>
      </c>
      <c r="S4072" s="15">
        <f t="shared" si="315"/>
        <v>42031.666898148149</v>
      </c>
      <c r="T4072" s="15">
        <f t="shared" si="316"/>
        <v>42064.125</v>
      </c>
      <c r="U4072">
        <f t="shared" si="313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25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 t="shared" si="314"/>
        <v>0</v>
      </c>
      <c r="Q4073" s="12" t="s">
        <v>8315</v>
      </c>
      <c r="R4073" t="s">
        <v>8316</v>
      </c>
      <c r="S4073" s="15">
        <f t="shared" si="315"/>
        <v>42700.804756944446</v>
      </c>
      <c r="T4073" s="15">
        <f t="shared" si="316"/>
        <v>42730.804756944446</v>
      </c>
      <c r="U4073">
        <f t="shared" si="313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25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314"/>
        <v>2</v>
      </c>
      <c r="Q4074" s="12" t="s">
        <v>8315</v>
      </c>
      <c r="R4074" t="s">
        <v>8316</v>
      </c>
      <c r="S4074" s="15">
        <f t="shared" si="315"/>
        <v>41812.77443287037</v>
      </c>
      <c r="T4074" s="15">
        <f t="shared" si="316"/>
        <v>41872.77443287037</v>
      </c>
      <c r="U4074">
        <f t="shared" si="313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25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314"/>
        <v>18.5</v>
      </c>
      <c r="Q4075" s="12" t="s">
        <v>8315</v>
      </c>
      <c r="R4075" t="s">
        <v>8316</v>
      </c>
      <c r="S4075" s="15">
        <f t="shared" si="315"/>
        <v>42078.34520833334</v>
      </c>
      <c r="T4075" s="15">
        <f t="shared" si="316"/>
        <v>42133.166666666672</v>
      </c>
      <c r="U4075">
        <f t="shared" si="313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25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314"/>
        <v>35</v>
      </c>
      <c r="Q4076" s="12" t="s">
        <v>8315</v>
      </c>
      <c r="R4076" t="s">
        <v>8316</v>
      </c>
      <c r="S4076" s="15">
        <f t="shared" si="315"/>
        <v>42283.552951388891</v>
      </c>
      <c r="T4076" s="15">
        <f t="shared" si="316"/>
        <v>42313.594618055555</v>
      </c>
      <c r="U4076">
        <f t="shared" si="313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25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314"/>
        <v>44.31</v>
      </c>
      <c r="Q4077" s="12" t="s">
        <v>8315</v>
      </c>
      <c r="R4077" t="s">
        <v>8316</v>
      </c>
      <c r="S4077" s="15">
        <f t="shared" si="315"/>
        <v>41779.045937499999</v>
      </c>
      <c r="T4077" s="15">
        <f t="shared" si="316"/>
        <v>41820.727777777778</v>
      </c>
      <c r="U4077">
        <f t="shared" si="313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25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 t="shared" si="314"/>
        <v>0</v>
      </c>
      <c r="Q4078" s="12" t="s">
        <v>8315</v>
      </c>
      <c r="R4078" t="s">
        <v>8316</v>
      </c>
      <c r="S4078" s="15">
        <f t="shared" si="315"/>
        <v>41905.795706018522</v>
      </c>
      <c r="T4078" s="15">
        <f t="shared" si="316"/>
        <v>41933.82708333333</v>
      </c>
      <c r="U4078">
        <f t="shared" si="313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25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314"/>
        <v>222.5</v>
      </c>
      <c r="Q4079" s="12" t="s">
        <v>8315</v>
      </c>
      <c r="R4079" t="s">
        <v>8316</v>
      </c>
      <c r="S4079" s="15">
        <f t="shared" si="315"/>
        <v>42695.7105787037</v>
      </c>
      <c r="T4079" s="15">
        <f t="shared" si="316"/>
        <v>42725.7105787037</v>
      </c>
      <c r="U4079">
        <f t="shared" si="313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25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 t="shared" si="314"/>
        <v>0</v>
      </c>
      <c r="Q4080" s="12" t="s">
        <v>8315</v>
      </c>
      <c r="R4080" t="s">
        <v>8316</v>
      </c>
      <c r="S4080" s="15">
        <f t="shared" si="315"/>
        <v>42732.787523148145</v>
      </c>
      <c r="T4080" s="15">
        <f t="shared" si="316"/>
        <v>42762.787523148145</v>
      </c>
      <c r="U4080">
        <f t="shared" si="313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25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314"/>
        <v>5</v>
      </c>
      <c r="Q4081" s="12" t="s">
        <v>8315</v>
      </c>
      <c r="R4081" t="s">
        <v>8316</v>
      </c>
      <c r="S4081" s="15">
        <f t="shared" si="315"/>
        <v>42510.938900462963</v>
      </c>
      <c r="T4081" s="15">
        <f t="shared" si="316"/>
        <v>42540.938900462963</v>
      </c>
      <c r="U4081">
        <f t="shared" si="313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25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 t="shared" si="314"/>
        <v>0</v>
      </c>
      <c r="Q4082" s="12" t="s">
        <v>8315</v>
      </c>
      <c r="R4082" t="s">
        <v>8316</v>
      </c>
      <c r="S4082" s="15">
        <f t="shared" si="315"/>
        <v>42511.698101851856</v>
      </c>
      <c r="T4082" s="15">
        <f t="shared" si="316"/>
        <v>42535.787500000006</v>
      </c>
      <c r="U4082">
        <f t="shared" si="313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25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314"/>
        <v>29.17</v>
      </c>
      <c r="Q4083" s="12" t="s">
        <v>8315</v>
      </c>
      <c r="R4083" t="s">
        <v>8316</v>
      </c>
      <c r="S4083" s="15">
        <f t="shared" si="315"/>
        <v>42041.581307870365</v>
      </c>
      <c r="T4083" s="15">
        <f t="shared" si="316"/>
        <v>42071.539641203708</v>
      </c>
      <c r="U4083">
        <f t="shared" si="313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25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314"/>
        <v>1.5</v>
      </c>
      <c r="Q4084" s="12" t="s">
        <v>8315</v>
      </c>
      <c r="R4084" t="s">
        <v>8316</v>
      </c>
      <c r="S4084" s="15">
        <f t="shared" si="315"/>
        <v>42307.189270833333</v>
      </c>
      <c r="T4084" s="15">
        <f t="shared" si="316"/>
        <v>42322.958333333328</v>
      </c>
      <c r="U4084">
        <f t="shared" si="313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25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314"/>
        <v>126.5</v>
      </c>
      <c r="Q4085" s="12" t="s">
        <v>8315</v>
      </c>
      <c r="R4085" t="s">
        <v>8316</v>
      </c>
      <c r="S4085" s="15">
        <f t="shared" si="315"/>
        <v>42353.761759259258</v>
      </c>
      <c r="T4085" s="15">
        <f t="shared" si="316"/>
        <v>42383.761759259258</v>
      </c>
      <c r="U4085">
        <f t="shared" si="313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25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314"/>
        <v>10</v>
      </c>
      <c r="Q4086" s="12" t="s">
        <v>8315</v>
      </c>
      <c r="R4086" t="s">
        <v>8316</v>
      </c>
      <c r="S4086" s="15">
        <f t="shared" si="315"/>
        <v>42622.436412037037</v>
      </c>
      <c r="T4086" s="15">
        <f t="shared" si="316"/>
        <v>42652.436412037037</v>
      </c>
      <c r="U4086">
        <f t="shared" si="313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25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314"/>
        <v>10</v>
      </c>
      <c r="Q4087" s="12" t="s">
        <v>8315</v>
      </c>
      <c r="R4087" t="s">
        <v>8316</v>
      </c>
      <c r="S4087" s="15">
        <f t="shared" si="315"/>
        <v>42058.603877314818</v>
      </c>
      <c r="T4087" s="15">
        <f t="shared" si="316"/>
        <v>42087.165972222225</v>
      </c>
      <c r="U4087">
        <f t="shared" si="313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25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314"/>
        <v>9.4</v>
      </c>
      <c r="Q4088" s="12" t="s">
        <v>8315</v>
      </c>
      <c r="R4088" t="s">
        <v>8316</v>
      </c>
      <c r="S4088" s="15">
        <f t="shared" si="315"/>
        <v>42304.940960648149</v>
      </c>
      <c r="T4088" s="15">
        <f t="shared" si="316"/>
        <v>42329.166666666672</v>
      </c>
      <c r="U4088">
        <f t="shared" si="313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25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 t="shared" si="314"/>
        <v>0</v>
      </c>
      <c r="Q4089" s="12" t="s">
        <v>8315</v>
      </c>
      <c r="R4089" t="s">
        <v>8316</v>
      </c>
      <c r="S4089" s="15">
        <f t="shared" si="315"/>
        <v>42538.742893518516</v>
      </c>
      <c r="T4089" s="15">
        <f t="shared" si="316"/>
        <v>42568.742893518516</v>
      </c>
      <c r="U4089">
        <f t="shared" si="313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25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314"/>
        <v>72</v>
      </c>
      <c r="Q4090" s="12" t="s">
        <v>8315</v>
      </c>
      <c r="R4090" t="s">
        <v>8316</v>
      </c>
      <c r="S4090" s="15">
        <f t="shared" si="315"/>
        <v>41990.612546296295</v>
      </c>
      <c r="T4090" s="15">
        <f t="shared" si="316"/>
        <v>42020.434722222228</v>
      </c>
      <c r="U4090">
        <f t="shared" si="313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25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314"/>
        <v>30</v>
      </c>
      <c r="Q4091" s="12" t="s">
        <v>8315</v>
      </c>
      <c r="R4091" t="s">
        <v>8316</v>
      </c>
      <c r="S4091" s="15">
        <f t="shared" si="315"/>
        <v>42122.732499999998</v>
      </c>
      <c r="T4091" s="15">
        <f t="shared" si="316"/>
        <v>42155.732638888891</v>
      </c>
      <c r="U4091">
        <f t="shared" si="313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25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314"/>
        <v>10.67</v>
      </c>
      <c r="Q4092" s="12" t="s">
        <v>8315</v>
      </c>
      <c r="R4092" t="s">
        <v>8316</v>
      </c>
      <c r="S4092" s="15">
        <f t="shared" si="315"/>
        <v>42209.67288194444</v>
      </c>
      <c r="T4092" s="15">
        <f t="shared" si="316"/>
        <v>42223.625</v>
      </c>
      <c r="U4092">
        <f t="shared" si="313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25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314"/>
        <v>25.5</v>
      </c>
      <c r="Q4093" s="12" t="s">
        <v>8315</v>
      </c>
      <c r="R4093" t="s">
        <v>8316</v>
      </c>
      <c r="S4093" s="15">
        <f t="shared" si="315"/>
        <v>41990.506377314814</v>
      </c>
      <c r="T4093" s="15">
        <f t="shared" si="316"/>
        <v>42020.506377314814</v>
      </c>
      <c r="U4093">
        <f t="shared" si="313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25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314"/>
        <v>20</v>
      </c>
      <c r="Q4094" s="12" t="s">
        <v>8315</v>
      </c>
      <c r="R4094" t="s">
        <v>8316</v>
      </c>
      <c r="S4094" s="15">
        <f t="shared" si="315"/>
        <v>42039.194988425923</v>
      </c>
      <c r="T4094" s="15">
        <f t="shared" si="316"/>
        <v>42099.153321759266</v>
      </c>
      <c r="U4094">
        <f t="shared" si="313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25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314"/>
        <v>15</v>
      </c>
      <c r="Q4095" s="12" t="s">
        <v>8315</v>
      </c>
      <c r="R4095" t="s">
        <v>8316</v>
      </c>
      <c r="S4095" s="15">
        <f t="shared" si="315"/>
        <v>42178.815891203703</v>
      </c>
      <c r="T4095" s="15">
        <f t="shared" si="316"/>
        <v>42238.815891203703</v>
      </c>
      <c r="U4095">
        <f t="shared" si="313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25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314"/>
        <v>91.25</v>
      </c>
      <c r="Q4096" s="12" t="s">
        <v>8315</v>
      </c>
      <c r="R4096" t="s">
        <v>8316</v>
      </c>
      <c r="S4096" s="15">
        <f t="shared" si="315"/>
        <v>41890.086805555555</v>
      </c>
      <c r="T4096" s="15">
        <f t="shared" si="316"/>
        <v>41934.207638888889</v>
      </c>
      <c r="U4096">
        <f t="shared" si="313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25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314"/>
        <v>800</v>
      </c>
      <c r="Q4097" s="12" t="s">
        <v>8315</v>
      </c>
      <c r="R4097" t="s">
        <v>8316</v>
      </c>
      <c r="S4097" s="15">
        <f t="shared" si="315"/>
        <v>42693.031828703708</v>
      </c>
      <c r="T4097" s="15">
        <f t="shared" si="316"/>
        <v>42723.031828703708</v>
      </c>
      <c r="U4097">
        <f t="shared" si="313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25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314"/>
        <v>80</v>
      </c>
      <c r="Q4098" s="12" t="s">
        <v>8315</v>
      </c>
      <c r="R4098" t="s">
        <v>8316</v>
      </c>
      <c r="S4098" s="15">
        <f t="shared" si="315"/>
        <v>42750.530312499999</v>
      </c>
      <c r="T4098" s="15">
        <f t="shared" si="316"/>
        <v>42794.368749999994</v>
      </c>
      <c r="U4098">
        <f t="shared" ref="U4098:U4117" si="317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25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 t="shared" ref="P4099:P4115" si="318">IFERROR(ROUND(E4099/L4099,2),0)</f>
        <v>0</v>
      </c>
      <c r="Q4099" s="12" t="s">
        <v>8315</v>
      </c>
      <c r="R4099" t="s">
        <v>8316</v>
      </c>
      <c r="S4099" s="15">
        <f t="shared" ref="S4099:S4117" si="319">(((J4099/60)/60)/24)+DATE(1970,1,1)</f>
        <v>42344.824502314819</v>
      </c>
      <c r="T4099" s="15">
        <f t="shared" ref="T4099:T4117" si="320">(((I4099/60)/60)/24)+DATE(1970,1,1)</f>
        <v>42400.996527777781</v>
      </c>
      <c r="U4099">
        <f t="shared" si="317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25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 t="shared" si="318"/>
        <v>0</v>
      </c>
      <c r="Q4100" s="12" t="s">
        <v>8315</v>
      </c>
      <c r="R4100" t="s">
        <v>8316</v>
      </c>
      <c r="S4100" s="15">
        <f t="shared" si="319"/>
        <v>42495.722187499996</v>
      </c>
      <c r="T4100" s="15">
        <f t="shared" si="320"/>
        <v>42525.722187499996</v>
      </c>
      <c r="U4100">
        <f t="shared" si="317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25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318"/>
        <v>50</v>
      </c>
      <c r="Q4101" s="12" t="s">
        <v>8315</v>
      </c>
      <c r="R4101" t="s">
        <v>8316</v>
      </c>
      <c r="S4101" s="15">
        <f t="shared" si="319"/>
        <v>42570.850381944445</v>
      </c>
      <c r="T4101" s="15">
        <f t="shared" si="320"/>
        <v>42615.850381944445</v>
      </c>
      <c r="U4101">
        <f t="shared" si="317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25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 t="shared" si="318"/>
        <v>0</v>
      </c>
      <c r="Q4102" s="12" t="s">
        <v>8315</v>
      </c>
      <c r="R4102" t="s">
        <v>8316</v>
      </c>
      <c r="S4102" s="15">
        <f t="shared" si="319"/>
        <v>41927.124884259261</v>
      </c>
      <c r="T4102" s="15">
        <f t="shared" si="320"/>
        <v>41937.124884259261</v>
      </c>
      <c r="U4102">
        <f t="shared" si="317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25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 t="shared" si="318"/>
        <v>0</v>
      </c>
      <c r="Q4103" s="12" t="s">
        <v>8315</v>
      </c>
      <c r="R4103" t="s">
        <v>8316</v>
      </c>
      <c r="S4103" s="15">
        <f t="shared" si="319"/>
        <v>42730.903726851851</v>
      </c>
      <c r="T4103" s="15">
        <f t="shared" si="320"/>
        <v>42760.903726851851</v>
      </c>
      <c r="U4103">
        <f t="shared" si="317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25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318"/>
        <v>22.83</v>
      </c>
      <c r="Q4104" s="12" t="s">
        <v>8315</v>
      </c>
      <c r="R4104" t="s">
        <v>8316</v>
      </c>
      <c r="S4104" s="15">
        <f t="shared" si="319"/>
        <v>42475.848067129627</v>
      </c>
      <c r="T4104" s="15">
        <f t="shared" si="320"/>
        <v>42505.848067129627</v>
      </c>
      <c r="U4104">
        <f t="shared" si="317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25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318"/>
        <v>16.670000000000002</v>
      </c>
      <c r="Q4105" s="12" t="s">
        <v>8315</v>
      </c>
      <c r="R4105" t="s">
        <v>8316</v>
      </c>
      <c r="S4105" s="15">
        <f t="shared" si="319"/>
        <v>42188.83293981482</v>
      </c>
      <c r="T4105" s="15">
        <f t="shared" si="320"/>
        <v>42242.772222222222</v>
      </c>
      <c r="U4105">
        <f t="shared" si="317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25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318"/>
        <v>45.79</v>
      </c>
      <c r="Q4106" s="12" t="s">
        <v>8315</v>
      </c>
      <c r="R4106" t="s">
        <v>8316</v>
      </c>
      <c r="S4106" s="15">
        <f t="shared" si="319"/>
        <v>42640.278171296297</v>
      </c>
      <c r="T4106" s="15">
        <f t="shared" si="320"/>
        <v>42670.278171296297</v>
      </c>
      <c r="U4106">
        <f t="shared" si="317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25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318"/>
        <v>383.33</v>
      </c>
      <c r="Q4107" s="12" t="s">
        <v>8315</v>
      </c>
      <c r="R4107" t="s">
        <v>8316</v>
      </c>
      <c r="S4107" s="15">
        <f t="shared" si="319"/>
        <v>42697.010520833333</v>
      </c>
      <c r="T4107" s="15">
        <f t="shared" si="320"/>
        <v>42730.010520833333</v>
      </c>
      <c r="U4107">
        <f t="shared" si="317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25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318"/>
        <v>106.97</v>
      </c>
      <c r="Q4108" s="12" t="s">
        <v>8315</v>
      </c>
      <c r="R4108" t="s">
        <v>8316</v>
      </c>
      <c r="S4108" s="15">
        <f t="shared" si="319"/>
        <v>42053.049375000002</v>
      </c>
      <c r="T4108" s="15">
        <f t="shared" si="320"/>
        <v>42096.041666666672</v>
      </c>
      <c r="U4108">
        <f t="shared" si="317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25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318"/>
        <v>10.25</v>
      </c>
      <c r="Q4109" s="12" t="s">
        <v>8315</v>
      </c>
      <c r="R4109" t="s">
        <v>8316</v>
      </c>
      <c r="S4109" s="15">
        <f t="shared" si="319"/>
        <v>41883.916678240741</v>
      </c>
      <c r="T4109" s="15">
        <f t="shared" si="320"/>
        <v>41906.916678240741</v>
      </c>
      <c r="U4109">
        <f t="shared" si="317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25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318"/>
        <v>59</v>
      </c>
      <c r="Q4110" s="12" t="s">
        <v>8315</v>
      </c>
      <c r="R4110" t="s">
        <v>8316</v>
      </c>
      <c r="S4110" s="15">
        <f t="shared" si="319"/>
        <v>42767.031678240746</v>
      </c>
      <c r="T4110" s="15">
        <f t="shared" si="320"/>
        <v>42797.208333333328</v>
      </c>
      <c r="U4110">
        <f t="shared" si="317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25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 t="shared" si="318"/>
        <v>0</v>
      </c>
      <c r="Q4111" s="12" t="s">
        <v>8315</v>
      </c>
      <c r="R4111" t="s">
        <v>8316</v>
      </c>
      <c r="S4111" s="15">
        <f t="shared" si="319"/>
        <v>42307.539398148147</v>
      </c>
      <c r="T4111" s="15">
        <f t="shared" si="320"/>
        <v>42337.581064814818</v>
      </c>
      <c r="U4111">
        <f t="shared" si="317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25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318"/>
        <v>14.33</v>
      </c>
      <c r="Q4112" s="12" t="s">
        <v>8315</v>
      </c>
      <c r="R4112" t="s">
        <v>8316</v>
      </c>
      <c r="S4112" s="15">
        <f t="shared" si="319"/>
        <v>42512.626747685179</v>
      </c>
      <c r="T4112" s="15">
        <f t="shared" si="320"/>
        <v>42572.626747685179</v>
      </c>
      <c r="U4112">
        <f t="shared" si="317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25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318"/>
        <v>15.67</v>
      </c>
      <c r="Q4113" s="12" t="s">
        <v>8315</v>
      </c>
      <c r="R4113" t="s">
        <v>8316</v>
      </c>
      <c r="S4113" s="15">
        <f t="shared" si="319"/>
        <v>42029.135879629626</v>
      </c>
      <c r="T4113" s="15">
        <f t="shared" si="320"/>
        <v>42059.135879629626</v>
      </c>
      <c r="U4113">
        <f t="shared" si="317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25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318"/>
        <v>1</v>
      </c>
      <c r="Q4114" s="12" t="s">
        <v>8315</v>
      </c>
      <c r="R4114" t="s">
        <v>8316</v>
      </c>
      <c r="S4114" s="15">
        <f t="shared" si="319"/>
        <v>42400.946597222224</v>
      </c>
      <c r="T4114" s="15">
        <f t="shared" si="320"/>
        <v>42428</v>
      </c>
      <c r="U4114">
        <f t="shared" si="317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25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318"/>
        <v>1</v>
      </c>
      <c r="Q4115" s="12" t="s">
        <v>8315</v>
      </c>
      <c r="R4115" t="s">
        <v>8316</v>
      </c>
      <c r="S4115" s="15">
        <f t="shared" si="319"/>
        <v>42358.573182870372</v>
      </c>
      <c r="T4115" s="15">
        <f t="shared" si="320"/>
        <v>42377.273611111115</v>
      </c>
      <c r="U4115">
        <f t="shared" si="317"/>
        <v>2015</v>
      </c>
    </row>
    <row r="4116" spans="1:21" hidden="1" x14ac:dyDescent="0.2">
      <c r="S4116" s="15">
        <f t="shared" si="319"/>
        <v>25569</v>
      </c>
      <c r="T4116" s="15">
        <f t="shared" si="320"/>
        <v>25569</v>
      </c>
      <c r="U4116">
        <f t="shared" si="317"/>
        <v>1970</v>
      </c>
    </row>
    <row r="4117" spans="1:21" hidden="1" x14ac:dyDescent="0.2">
      <c r="S4117" s="15">
        <f t="shared" si="319"/>
        <v>25569</v>
      </c>
      <c r="T4117" s="15">
        <f t="shared" si="320"/>
        <v>25569</v>
      </c>
      <c r="U4117">
        <f t="shared" si="317"/>
        <v>1970</v>
      </c>
    </row>
  </sheetData>
  <autoFilter ref="A1:U4117" xr:uid="{00000000-0001-0000-0000-000000000000}">
    <filterColumn colId="17">
      <filters>
        <filter val="plays"/>
      </filters>
    </filterColumn>
  </autoFilter>
  <sortState xmlns:xlrd2="http://schemas.microsoft.com/office/spreadsheetml/2017/richdata2" ref="U2:U4117">
    <sortCondition ref="U2:U4117"/>
  </sortState>
  <conditionalFormatting sqref="F1:F1048576">
    <cfRule type="cellIs" dxfId="18" priority="1" operator="equal">
      <formula>"canceled"</formula>
    </cfRule>
    <cfRule type="cellIs" dxfId="17" priority="2" operator="equal">
      <formula>"failed"</formula>
    </cfRule>
    <cfRule type="cellIs" dxfId="16" priority="3" operator="equal">
      <formula>"failed"</formula>
    </cfRule>
    <cfRule type="cellIs" dxfId="15" priority="4" operator="equal">
      <formula>"failed"</formula>
    </cfRule>
    <cfRule type="cellIs" dxfId="14" priority="5" operator="equal">
      <formula>"successful"</formula>
    </cfRule>
    <cfRule type="cellIs" dxfId="13" priority="6" operator="equal">
      <formula>"succesful"</formula>
    </cfRule>
    <cfRule type="cellIs" dxfId="12" priority="7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8A6B-4611-AA49-A067-58F895368FED}">
  <dimension ref="A1:F14"/>
  <sheetViews>
    <sheetView zoomScale="118" workbookViewId="0">
      <selection activeCell="F12" sqref="F12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8359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4" t="s">
        <v>8308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">
      <c r="A6" s="14" t="s">
        <v>8334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">
      <c r="A7" s="14" t="s">
        <v>8331</v>
      </c>
      <c r="B7" s="8"/>
      <c r="C7" s="8">
        <v>96</v>
      </c>
      <c r="D7" s="8"/>
      <c r="E7" s="8">
        <v>52</v>
      </c>
      <c r="F7" s="8">
        <v>148</v>
      </c>
    </row>
    <row r="8" spans="1:6" x14ac:dyDescent="0.2">
      <c r="A8" s="14" t="s">
        <v>8329</v>
      </c>
      <c r="B8" s="8">
        <v>23</v>
      </c>
      <c r="C8" s="8"/>
      <c r="D8" s="8"/>
      <c r="E8" s="8"/>
      <c r="F8" s="8">
        <v>23</v>
      </c>
    </row>
    <row r="9" spans="1:6" x14ac:dyDescent="0.2">
      <c r="A9" s="14" t="s">
        <v>8323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">
      <c r="A10" s="14" t="s">
        <v>8336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">
      <c r="A11" s="14" t="s">
        <v>8320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">
      <c r="A12" s="14" t="s">
        <v>8317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">
      <c r="A13" s="14" t="s">
        <v>8315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">
      <c r="A14" s="14" t="s">
        <v>8360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CFB84-19B7-C740-9C8F-4774ADE2D788}">
  <dimension ref="A1:F43"/>
  <sheetViews>
    <sheetView workbookViewId="0">
      <selection activeCell="F25" sqref="F25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7" width="11.1640625" bestFit="1" customWidth="1"/>
  </cols>
  <sheetData>
    <row r="1" spans="1:6" x14ac:dyDescent="0.2">
      <c r="A1" s="13" t="s">
        <v>8222</v>
      </c>
      <c r="B1" t="s">
        <v>8224</v>
      </c>
    </row>
    <row r="2" spans="1:6" x14ac:dyDescent="0.2">
      <c r="A2" s="13" t="s">
        <v>8384</v>
      </c>
      <c r="B2" t="s">
        <v>8364</v>
      </c>
    </row>
    <row r="4" spans="1:6" x14ac:dyDescent="0.2">
      <c r="A4" s="13" t="s">
        <v>8363</v>
      </c>
      <c r="B4" s="13" t="s">
        <v>8359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8314</v>
      </c>
      <c r="B6" s="8"/>
      <c r="C6" s="8">
        <v>14</v>
      </c>
      <c r="D6" s="8"/>
      <c r="E6" s="8"/>
      <c r="F6" s="8">
        <v>14</v>
      </c>
    </row>
    <row r="7" spans="1:6" x14ac:dyDescent="0.2">
      <c r="A7" s="14" t="s">
        <v>8342</v>
      </c>
      <c r="B7" s="8">
        <v>3</v>
      </c>
      <c r="C7" s="8"/>
      <c r="D7" s="8"/>
      <c r="E7" s="8"/>
      <c r="F7" s="8">
        <v>3</v>
      </c>
    </row>
    <row r="8" spans="1:6" x14ac:dyDescent="0.2">
      <c r="A8" s="14" t="s">
        <v>8356</v>
      </c>
      <c r="B8" s="8"/>
      <c r="C8" s="8">
        <v>2</v>
      </c>
      <c r="D8" s="8"/>
      <c r="E8" s="8"/>
      <c r="F8" s="8">
        <v>2</v>
      </c>
    </row>
    <row r="9" spans="1:6" x14ac:dyDescent="0.2">
      <c r="A9" s="14" t="s">
        <v>8352</v>
      </c>
      <c r="B9" s="8"/>
      <c r="C9" s="8"/>
      <c r="D9" s="8"/>
      <c r="E9" s="8">
        <v>5</v>
      </c>
      <c r="F9" s="8">
        <v>5</v>
      </c>
    </row>
    <row r="10" spans="1:6" x14ac:dyDescent="0.2">
      <c r="A10" s="14" t="s">
        <v>8313</v>
      </c>
      <c r="B10" s="8"/>
      <c r="C10" s="8"/>
      <c r="D10" s="8"/>
      <c r="E10" s="8">
        <v>8</v>
      </c>
      <c r="F10" s="8">
        <v>8</v>
      </c>
    </row>
    <row r="11" spans="1:6" x14ac:dyDescent="0.2">
      <c r="A11" s="14" t="s">
        <v>8312</v>
      </c>
      <c r="B11" s="8"/>
      <c r="C11" s="8">
        <v>16</v>
      </c>
      <c r="D11" s="8"/>
      <c r="E11" s="8"/>
      <c r="F11" s="8">
        <v>16</v>
      </c>
    </row>
    <row r="12" spans="1:6" x14ac:dyDescent="0.2">
      <c r="A12" s="14" t="s">
        <v>8328</v>
      </c>
      <c r="B12" s="8"/>
      <c r="C12" s="8"/>
      <c r="D12" s="8"/>
      <c r="E12" s="8">
        <v>6</v>
      </c>
      <c r="F12" s="8">
        <v>6</v>
      </c>
    </row>
    <row r="13" spans="1:6" x14ac:dyDescent="0.2">
      <c r="A13" s="14" t="s">
        <v>8345</v>
      </c>
      <c r="B13" s="8"/>
      <c r="C13" s="8">
        <v>1</v>
      </c>
      <c r="D13" s="8">
        <v>1</v>
      </c>
      <c r="E13" s="8"/>
      <c r="F13" s="8">
        <v>2</v>
      </c>
    </row>
    <row r="14" spans="1:6" x14ac:dyDescent="0.2">
      <c r="A14" s="14" t="s">
        <v>8322</v>
      </c>
      <c r="B14" s="8"/>
      <c r="C14" s="8">
        <v>2</v>
      </c>
      <c r="D14" s="8"/>
      <c r="E14" s="8"/>
      <c r="F14" s="8">
        <v>2</v>
      </c>
    </row>
    <row r="15" spans="1:6" x14ac:dyDescent="0.2">
      <c r="A15" s="14" t="s">
        <v>8335</v>
      </c>
      <c r="B15" s="8">
        <v>1</v>
      </c>
      <c r="C15" s="8">
        <v>5</v>
      </c>
      <c r="D15" s="8"/>
      <c r="E15" s="8"/>
      <c r="F15" s="8">
        <v>6</v>
      </c>
    </row>
    <row r="16" spans="1:6" x14ac:dyDescent="0.2">
      <c r="A16" s="14" t="s">
        <v>8346</v>
      </c>
      <c r="B16" s="8"/>
      <c r="C16" s="8">
        <v>3</v>
      </c>
      <c r="D16" s="8"/>
      <c r="E16" s="8"/>
      <c r="F16" s="8">
        <v>3</v>
      </c>
    </row>
    <row r="17" spans="1:6" x14ac:dyDescent="0.2">
      <c r="A17" s="14" t="s">
        <v>8347</v>
      </c>
      <c r="B17" s="8"/>
      <c r="C17" s="8"/>
      <c r="D17" s="8"/>
      <c r="E17" s="8">
        <v>19</v>
      </c>
      <c r="F17" s="8">
        <v>19</v>
      </c>
    </row>
    <row r="18" spans="1:6" x14ac:dyDescent="0.2">
      <c r="A18" s="14" t="s">
        <v>8326</v>
      </c>
      <c r="B18" s="8"/>
      <c r="C18" s="8">
        <v>6</v>
      </c>
      <c r="D18" s="8"/>
      <c r="E18" s="8"/>
      <c r="F18" s="8">
        <v>6</v>
      </c>
    </row>
    <row r="19" spans="1:6" x14ac:dyDescent="0.2">
      <c r="A19" s="14" t="s">
        <v>8325</v>
      </c>
      <c r="B19" s="8"/>
      <c r="C19" s="8"/>
      <c r="D19" s="8"/>
      <c r="E19" s="8">
        <v>2</v>
      </c>
      <c r="F19" s="8">
        <v>2</v>
      </c>
    </row>
    <row r="20" spans="1:6" x14ac:dyDescent="0.2">
      <c r="A20" s="14" t="s">
        <v>8333</v>
      </c>
      <c r="B20" s="8"/>
      <c r="C20" s="8">
        <v>7</v>
      </c>
      <c r="D20" s="8"/>
      <c r="E20" s="8"/>
      <c r="F20" s="8">
        <v>7</v>
      </c>
    </row>
    <row r="21" spans="1:6" x14ac:dyDescent="0.2">
      <c r="A21" s="14" t="s">
        <v>8357</v>
      </c>
      <c r="B21" s="8">
        <v>5</v>
      </c>
      <c r="C21" s="8">
        <v>11</v>
      </c>
      <c r="D21" s="8"/>
      <c r="E21" s="8">
        <v>10</v>
      </c>
      <c r="F21" s="8">
        <v>26</v>
      </c>
    </row>
    <row r="22" spans="1:6" x14ac:dyDescent="0.2">
      <c r="A22" s="14" t="s">
        <v>8341</v>
      </c>
      <c r="B22" s="8"/>
      <c r="C22" s="8">
        <v>3</v>
      </c>
      <c r="D22" s="8"/>
      <c r="E22" s="8"/>
      <c r="F22" s="8">
        <v>3</v>
      </c>
    </row>
    <row r="23" spans="1:6" x14ac:dyDescent="0.2">
      <c r="A23" s="14" t="s">
        <v>8321</v>
      </c>
      <c r="B23" s="8"/>
      <c r="C23" s="8"/>
      <c r="D23" s="8"/>
      <c r="E23" s="8">
        <v>6</v>
      </c>
      <c r="F23" s="8">
        <v>6</v>
      </c>
    </row>
    <row r="24" spans="1:6" x14ac:dyDescent="0.2">
      <c r="A24" s="14" t="s">
        <v>8348</v>
      </c>
      <c r="B24" s="8"/>
      <c r="C24" s="8">
        <v>5</v>
      </c>
      <c r="D24" s="8"/>
      <c r="E24" s="8"/>
      <c r="F24" s="8">
        <v>5</v>
      </c>
    </row>
    <row r="25" spans="1:6" x14ac:dyDescent="0.2">
      <c r="A25" s="14" t="s">
        <v>8337</v>
      </c>
      <c r="B25" s="8"/>
      <c r="C25" s="8">
        <v>14</v>
      </c>
      <c r="D25" s="8"/>
      <c r="E25" s="8">
        <v>18</v>
      </c>
      <c r="F25" s="8">
        <v>32</v>
      </c>
    </row>
    <row r="26" spans="1:6" x14ac:dyDescent="0.2">
      <c r="A26" s="14" t="s">
        <v>8343</v>
      </c>
      <c r="B26" s="8"/>
      <c r="C26" s="8">
        <v>5</v>
      </c>
      <c r="D26" s="8"/>
      <c r="E26" s="8"/>
      <c r="F26" s="8">
        <v>5</v>
      </c>
    </row>
    <row r="27" spans="1:6" x14ac:dyDescent="0.2">
      <c r="A27" s="14" t="s">
        <v>8316</v>
      </c>
      <c r="B27" s="8"/>
      <c r="C27" s="8">
        <v>70</v>
      </c>
      <c r="D27" s="8">
        <v>6</v>
      </c>
      <c r="E27" s="8">
        <v>238</v>
      </c>
      <c r="F27" s="8">
        <v>314</v>
      </c>
    </row>
    <row r="28" spans="1:6" x14ac:dyDescent="0.2">
      <c r="A28" s="14" t="s">
        <v>8344</v>
      </c>
      <c r="B28" s="8"/>
      <c r="C28" s="8"/>
      <c r="D28" s="8"/>
      <c r="E28" s="8">
        <v>2</v>
      </c>
      <c r="F28" s="8">
        <v>2</v>
      </c>
    </row>
    <row r="29" spans="1:6" x14ac:dyDescent="0.2">
      <c r="A29" s="14" t="s">
        <v>8351</v>
      </c>
      <c r="B29" s="8"/>
      <c r="C29" s="8">
        <v>3</v>
      </c>
      <c r="D29" s="8"/>
      <c r="E29" s="8"/>
      <c r="F29" s="8">
        <v>3</v>
      </c>
    </row>
    <row r="30" spans="1:6" x14ac:dyDescent="0.2">
      <c r="A30" s="14" t="s">
        <v>8324</v>
      </c>
      <c r="B30" s="8"/>
      <c r="C30" s="8"/>
      <c r="D30" s="8"/>
      <c r="E30" s="8">
        <v>10</v>
      </c>
      <c r="F30" s="8">
        <v>10</v>
      </c>
    </row>
    <row r="31" spans="1:6" x14ac:dyDescent="0.2">
      <c r="A31" s="14" t="s">
        <v>8311</v>
      </c>
      <c r="B31" s="8">
        <v>2</v>
      </c>
      <c r="C31" s="8"/>
      <c r="D31" s="8"/>
      <c r="E31" s="8"/>
      <c r="F31" s="8">
        <v>2</v>
      </c>
    </row>
    <row r="32" spans="1:6" x14ac:dyDescent="0.2">
      <c r="A32" s="14" t="s">
        <v>8310</v>
      </c>
      <c r="B32" s="8"/>
      <c r="C32" s="8"/>
      <c r="D32" s="8"/>
      <c r="E32" s="8">
        <v>6</v>
      </c>
      <c r="F32" s="8">
        <v>6</v>
      </c>
    </row>
    <row r="33" spans="1:6" x14ac:dyDescent="0.2">
      <c r="A33" s="14" t="s">
        <v>8350</v>
      </c>
      <c r="B33" s="8"/>
      <c r="C33" s="8"/>
      <c r="D33" s="8">
        <v>1</v>
      </c>
      <c r="E33" s="8"/>
      <c r="F33" s="8">
        <v>1</v>
      </c>
    </row>
    <row r="34" spans="1:6" x14ac:dyDescent="0.2">
      <c r="A34" s="14" t="s">
        <v>8353</v>
      </c>
      <c r="B34" s="8"/>
      <c r="C34" s="8"/>
      <c r="D34" s="8"/>
      <c r="E34" s="8">
        <v>3</v>
      </c>
      <c r="F34" s="8">
        <v>3</v>
      </c>
    </row>
    <row r="35" spans="1:6" x14ac:dyDescent="0.2">
      <c r="A35" s="14" t="s">
        <v>8355</v>
      </c>
      <c r="B35" s="8">
        <v>1</v>
      </c>
      <c r="C35" s="8">
        <v>8</v>
      </c>
      <c r="D35" s="8"/>
      <c r="E35" s="8">
        <v>10</v>
      </c>
      <c r="F35" s="8">
        <v>19</v>
      </c>
    </row>
    <row r="36" spans="1:6" x14ac:dyDescent="0.2">
      <c r="A36" s="14" t="s">
        <v>8349</v>
      </c>
      <c r="B36" s="8"/>
      <c r="C36" s="8"/>
      <c r="D36" s="8"/>
      <c r="E36" s="8">
        <v>16</v>
      </c>
      <c r="F36" s="8">
        <v>16</v>
      </c>
    </row>
    <row r="37" spans="1:6" x14ac:dyDescent="0.2">
      <c r="A37" s="14" t="s">
        <v>8309</v>
      </c>
      <c r="B37" s="8"/>
      <c r="C37" s="8"/>
      <c r="D37" s="8"/>
      <c r="E37" s="8">
        <v>7</v>
      </c>
      <c r="F37" s="8">
        <v>7</v>
      </c>
    </row>
    <row r="38" spans="1:6" x14ac:dyDescent="0.2">
      <c r="A38" s="14" t="s">
        <v>8339</v>
      </c>
      <c r="B38" s="8"/>
      <c r="C38" s="8">
        <v>4</v>
      </c>
      <c r="D38" s="8"/>
      <c r="E38" s="8"/>
      <c r="F38" s="8">
        <v>4</v>
      </c>
    </row>
    <row r="39" spans="1:6" x14ac:dyDescent="0.2">
      <c r="A39" s="14" t="s">
        <v>8332</v>
      </c>
      <c r="B39" s="8"/>
      <c r="C39" s="8">
        <v>10</v>
      </c>
      <c r="D39" s="8"/>
      <c r="E39" s="8"/>
      <c r="F39" s="8">
        <v>10</v>
      </c>
    </row>
    <row r="40" spans="1:6" x14ac:dyDescent="0.2">
      <c r="A40" s="14" t="s">
        <v>8319</v>
      </c>
      <c r="B40" s="8">
        <v>5</v>
      </c>
      <c r="C40" s="8">
        <v>6</v>
      </c>
      <c r="D40" s="8"/>
      <c r="E40" s="8"/>
      <c r="F40" s="8">
        <v>11</v>
      </c>
    </row>
    <row r="41" spans="1:6" x14ac:dyDescent="0.2">
      <c r="A41" s="14" t="s">
        <v>8318</v>
      </c>
      <c r="B41" s="8">
        <v>7</v>
      </c>
      <c r="C41" s="8">
        <v>10</v>
      </c>
      <c r="D41" s="8"/>
      <c r="E41" s="8"/>
      <c r="F41" s="8">
        <v>17</v>
      </c>
    </row>
    <row r="42" spans="1:6" x14ac:dyDescent="0.2">
      <c r="A42" s="14" t="s">
        <v>8338</v>
      </c>
      <c r="B42" s="8">
        <v>1</v>
      </c>
      <c r="C42" s="8"/>
      <c r="D42" s="8"/>
      <c r="E42" s="8"/>
      <c r="F42" s="8">
        <v>1</v>
      </c>
    </row>
    <row r="43" spans="1:6" x14ac:dyDescent="0.2">
      <c r="A43" s="14" t="s">
        <v>8360</v>
      </c>
      <c r="B43" s="8">
        <v>25</v>
      </c>
      <c r="C43" s="8">
        <v>205</v>
      </c>
      <c r="D43" s="8">
        <v>8</v>
      </c>
      <c r="E43" s="8">
        <v>366</v>
      </c>
      <c r="F43" s="8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4EFB2-1EFB-AD48-BA52-D2B34F4AD3FA}">
  <dimension ref="A1:G17"/>
  <sheetViews>
    <sheetView workbookViewId="0">
      <selection activeCell="O19" sqref="O19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9.6640625" bestFit="1" customWidth="1"/>
    <col min="7" max="7" width="11.1640625" bestFit="1" customWidth="1"/>
  </cols>
  <sheetData>
    <row r="1" spans="1:7" x14ac:dyDescent="0.2">
      <c r="A1" s="13" t="s">
        <v>8361</v>
      </c>
      <c r="B1" t="s">
        <v>8364</v>
      </c>
    </row>
    <row r="3" spans="1:7" x14ac:dyDescent="0.2">
      <c r="A3" s="13" t="s">
        <v>8363</v>
      </c>
      <c r="B3" s="13" t="s">
        <v>8359</v>
      </c>
    </row>
    <row r="4" spans="1:7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  <c r="G4" t="s">
        <v>8360</v>
      </c>
    </row>
    <row r="5" spans="1:7" x14ac:dyDescent="0.2">
      <c r="A5" s="17" t="s">
        <v>8368</v>
      </c>
      <c r="B5" s="8">
        <v>34</v>
      </c>
      <c r="C5" s="8">
        <v>149</v>
      </c>
      <c r="D5" s="8">
        <v>2</v>
      </c>
      <c r="E5" s="8">
        <v>182</v>
      </c>
      <c r="F5" s="8"/>
      <c r="G5" s="8">
        <v>367</v>
      </c>
    </row>
    <row r="6" spans="1:7" x14ac:dyDescent="0.2">
      <c r="A6" s="17" t="s">
        <v>8375</v>
      </c>
      <c r="B6" s="8">
        <v>27</v>
      </c>
      <c r="C6" s="8">
        <v>106</v>
      </c>
      <c r="D6" s="8">
        <v>18</v>
      </c>
      <c r="E6" s="8">
        <v>202</v>
      </c>
      <c r="F6" s="8"/>
      <c r="G6" s="8">
        <v>353</v>
      </c>
    </row>
    <row r="7" spans="1:7" x14ac:dyDescent="0.2">
      <c r="A7" s="17" t="s">
        <v>8376</v>
      </c>
      <c r="B7" s="8">
        <v>28</v>
      </c>
      <c r="C7" s="8">
        <v>108</v>
      </c>
      <c r="D7" s="8">
        <v>30</v>
      </c>
      <c r="E7" s="8">
        <v>180</v>
      </c>
      <c r="F7" s="8"/>
      <c r="G7" s="8">
        <v>346</v>
      </c>
    </row>
    <row r="8" spans="1:7" x14ac:dyDescent="0.2">
      <c r="A8" s="17" t="s">
        <v>8377</v>
      </c>
      <c r="B8" s="8">
        <v>27</v>
      </c>
      <c r="C8" s="8">
        <v>102</v>
      </c>
      <c r="D8" s="8"/>
      <c r="E8" s="8">
        <v>192</v>
      </c>
      <c r="F8" s="8"/>
      <c r="G8" s="8">
        <v>321</v>
      </c>
    </row>
    <row r="9" spans="1:7" x14ac:dyDescent="0.2">
      <c r="A9" s="17" t="s">
        <v>8369</v>
      </c>
      <c r="B9" s="8">
        <v>26</v>
      </c>
      <c r="C9" s="8">
        <v>126</v>
      </c>
      <c r="D9" s="8"/>
      <c r="E9" s="8">
        <v>234</v>
      </c>
      <c r="F9" s="8"/>
      <c r="G9" s="8">
        <v>386</v>
      </c>
    </row>
    <row r="10" spans="1:7" x14ac:dyDescent="0.2">
      <c r="A10" s="17" t="s">
        <v>8378</v>
      </c>
      <c r="B10" s="8">
        <v>27</v>
      </c>
      <c r="C10" s="8">
        <v>147</v>
      </c>
      <c r="D10" s="8"/>
      <c r="E10" s="8">
        <v>211</v>
      </c>
      <c r="F10" s="8"/>
      <c r="G10" s="8">
        <v>385</v>
      </c>
    </row>
    <row r="11" spans="1:7" x14ac:dyDescent="0.2">
      <c r="A11" s="17" t="s">
        <v>8370</v>
      </c>
      <c r="B11" s="8">
        <v>43</v>
      </c>
      <c r="C11" s="8">
        <v>150</v>
      </c>
      <c r="D11" s="8"/>
      <c r="E11" s="8">
        <v>194</v>
      </c>
      <c r="F11" s="8"/>
      <c r="G11" s="8">
        <v>387</v>
      </c>
    </row>
    <row r="12" spans="1:7" x14ac:dyDescent="0.2">
      <c r="A12" s="17" t="s">
        <v>8371</v>
      </c>
      <c r="B12" s="8">
        <v>33</v>
      </c>
      <c r="C12" s="8">
        <v>134</v>
      </c>
      <c r="D12" s="8"/>
      <c r="E12" s="8">
        <v>166</v>
      </c>
      <c r="F12" s="8"/>
      <c r="G12" s="8">
        <v>333</v>
      </c>
    </row>
    <row r="13" spans="1:7" x14ac:dyDescent="0.2">
      <c r="A13" s="17" t="s">
        <v>8372</v>
      </c>
      <c r="B13" s="8">
        <v>24</v>
      </c>
      <c r="C13" s="8">
        <v>127</v>
      </c>
      <c r="D13" s="8"/>
      <c r="E13" s="8">
        <v>147</v>
      </c>
      <c r="F13" s="8"/>
      <c r="G13" s="8">
        <v>298</v>
      </c>
    </row>
    <row r="14" spans="1:7" x14ac:dyDescent="0.2">
      <c r="A14" s="17" t="s">
        <v>8373</v>
      </c>
      <c r="B14" s="8">
        <v>20</v>
      </c>
      <c r="C14" s="8">
        <v>149</v>
      </c>
      <c r="D14" s="8"/>
      <c r="E14" s="8">
        <v>183</v>
      </c>
      <c r="F14" s="8"/>
      <c r="G14" s="8">
        <v>352</v>
      </c>
    </row>
    <row r="15" spans="1:7" x14ac:dyDescent="0.2">
      <c r="A15" s="17" t="s">
        <v>8374</v>
      </c>
      <c r="B15" s="8">
        <v>37</v>
      </c>
      <c r="C15" s="8">
        <v>114</v>
      </c>
      <c r="D15" s="8"/>
      <c r="E15" s="8">
        <v>183</v>
      </c>
      <c r="F15" s="8"/>
      <c r="G15" s="8">
        <v>334</v>
      </c>
    </row>
    <row r="16" spans="1:7" x14ac:dyDescent="0.2">
      <c r="A16" s="17" t="s">
        <v>8379</v>
      </c>
      <c r="B16" s="8">
        <v>23</v>
      </c>
      <c r="C16" s="8">
        <v>118</v>
      </c>
      <c r="D16" s="8"/>
      <c r="E16" s="8">
        <v>111</v>
      </c>
      <c r="F16" s="8"/>
      <c r="G16" s="8">
        <v>252</v>
      </c>
    </row>
    <row r="17" spans="1:7" x14ac:dyDescent="0.2">
      <c r="A17" s="17" t="s">
        <v>8360</v>
      </c>
      <c r="B17" s="8">
        <v>349</v>
      </c>
      <c r="C17" s="8">
        <v>1530</v>
      </c>
      <c r="D17" s="8">
        <v>50</v>
      </c>
      <c r="E17" s="8">
        <v>2185</v>
      </c>
      <c r="F17" s="8"/>
      <c r="G1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87123-6A4C-1845-B828-6D98650E53D5}">
  <dimension ref="A1:F6"/>
  <sheetViews>
    <sheetView zoomScale="125" workbookViewId="0">
      <selection activeCell="A2" sqref="A2"/>
    </sheetView>
  </sheetViews>
  <sheetFormatPr baseColWidth="10" defaultRowHeight="15" x14ac:dyDescent="0.2"/>
  <cols>
    <col min="1" max="1" width="22.6640625" style="20" customWidth="1"/>
    <col min="2" max="2" width="39.33203125" style="19" customWidth="1"/>
  </cols>
  <sheetData>
    <row r="1" spans="1:6" ht="16" x14ac:dyDescent="0.2">
      <c r="A1" s="21" t="s">
        <v>8380</v>
      </c>
      <c r="B1" s="18" t="s">
        <v>4110</v>
      </c>
      <c r="C1" s="1" t="s">
        <v>8216</v>
      </c>
      <c r="D1" s="1" t="s">
        <v>8381</v>
      </c>
      <c r="E1" s="1" t="s">
        <v>8307</v>
      </c>
      <c r="F1" s="1" t="s">
        <v>8382</v>
      </c>
    </row>
    <row r="2" spans="1:6" ht="48" x14ac:dyDescent="0.2">
      <c r="A2" s="20" t="s">
        <v>3473</v>
      </c>
      <c r="B2" s="19" t="str">
        <f>VLOOKUP(A2, Kickstarter!B:C,  2, FALSE)</f>
        <v>Help us get actor-writer Ian Bonar's debut play - a hilarious, heartbreaking story of grief and loss - to the 2016 Edinburgh Fringe.</v>
      </c>
      <c r="C2">
        <f>VLOOKUP(A2, Kickstarter!B:E,  3, FALSE)</f>
        <v>2000</v>
      </c>
      <c r="D2">
        <f>VLOOKUP(A2, Kickstarter!B:E,  4, FALSE)</f>
        <v>2020</v>
      </c>
      <c r="E2">
        <f>VLOOKUP(A2, Kickstarter!B:P,  15, FALSE)</f>
        <v>51.79</v>
      </c>
      <c r="F2">
        <f>VLOOKUP(A2, Kickstarter!B:P,  11, FALSE)</f>
        <v>39</v>
      </c>
    </row>
    <row r="3" spans="1:6" ht="48" x14ac:dyDescent="0.2">
      <c r="A3" s="20" t="s">
        <v>3616</v>
      </c>
      <c r="B3" s="19" t="str">
        <f>VLOOKUP(A3, Kickstarter!B:C,  2, FALSE)</f>
        <v>The play yet to be described as "A surefire Edinburgh Fringe Festival Cult Hit". Coming to the Underbelly, Edinburgh, 5th-30th August.</v>
      </c>
      <c r="C3">
        <f>VLOOKUP(A3, Kickstarter!B:E,  3, FALSE)</f>
        <v>2000</v>
      </c>
      <c r="D3">
        <f>VLOOKUP(A3, Kickstarter!B:E,  4, FALSE)</f>
        <v>2020</v>
      </c>
      <c r="E3">
        <f>VLOOKUP(A3, Kickstarter!B:P,  15, FALSE)</f>
        <v>36.07</v>
      </c>
      <c r="F3">
        <f>VLOOKUP(A3, Kickstarter!B:P,  11, FALSE)</f>
        <v>56</v>
      </c>
    </row>
    <row r="4" spans="1:6" ht="48" x14ac:dyDescent="0.2">
      <c r="A4" s="20" t="s">
        <v>3178</v>
      </c>
      <c r="B4" s="19" t="str">
        <f>VLOOKUP(A4, Kickstarter!B:C,  2, FALSE)</f>
        <v>Cutting Off Kate Bush is a one-woman show written &amp; performed by Lucy Benson-Brown, premiering at the Edinburgh Fringe Festival 2014</v>
      </c>
      <c r="C4">
        <f>VLOOKUP(A4, Kickstarter!B:E,  3, FALSE)</f>
        <v>1500</v>
      </c>
      <c r="D4">
        <f>VLOOKUP(A4, Kickstarter!B:E,  4, FALSE)</f>
        <v>2576</v>
      </c>
      <c r="E4">
        <f>VLOOKUP(A4, Kickstarter!B:P,  15, FALSE)</f>
        <v>33.03</v>
      </c>
      <c r="F4">
        <f>VLOOKUP(A4, Kickstarter!B:P,  11, FALSE)</f>
        <v>78</v>
      </c>
    </row>
    <row r="5" spans="1:6" ht="48" x14ac:dyDescent="0.2">
      <c r="A5" s="20" t="s">
        <v>3329</v>
      </c>
      <c r="B5" s="19" t="str">
        <f>VLOOKUP(A5, Kickstarter!B:C,  2, FALSE)</f>
        <v>Jestia and Raedon is a brand new romantic comedy play going to the Edinburgh Fringe Festival this summer.</v>
      </c>
      <c r="C5">
        <f>VLOOKUP(A5, Kickstarter!B:E,  3, FALSE)</f>
        <v>1000</v>
      </c>
      <c r="D5">
        <f>VLOOKUP(A5, Kickstarter!B:E,  4, FALSE)</f>
        <v>1168</v>
      </c>
      <c r="E5">
        <f>VLOOKUP(A5, Kickstarter!B:P,  15, FALSE)</f>
        <v>44.92</v>
      </c>
      <c r="F5">
        <f>VLOOKUP(A5, Kickstarter!B:P,  11, FALSE)</f>
        <v>26</v>
      </c>
    </row>
    <row r="6" spans="1:6" ht="48" x14ac:dyDescent="0.2">
      <c r="A6" s="20" t="s">
        <v>3221</v>
      </c>
      <c r="B6" s="19" t="str">
        <f>VLOOKUP(A6, Kickstarter!B:C,  2, FALSE)</f>
        <v>A one-man show about love, loss, and motorways, written &amp; performed by Ben Norris. Help us get to the 2015 Edinburgh Fringe and beyond!</v>
      </c>
      <c r="C6">
        <f>VLOOKUP(A6, Kickstarter!B:E,  3, FALSE)</f>
        <v>4000</v>
      </c>
      <c r="D6">
        <f>VLOOKUP(A6, Kickstarter!B:E,  4, FALSE)</f>
        <v>4137</v>
      </c>
      <c r="E6">
        <f>VLOOKUP(A6, Kickstarter!B:P,  15, FALSE)</f>
        <v>36.61</v>
      </c>
      <c r="F6">
        <f>VLOOKUP(A6, Kickstarter!B:P, 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1FCE0-9D79-C340-BD59-2CB91741797F}">
  <dimension ref="A2:F19"/>
  <sheetViews>
    <sheetView workbookViewId="0">
      <selection activeCell="A5" sqref="A5:E19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1640625" bestFit="1" customWidth="1"/>
    <col min="5" max="5" width="11.1640625" bestFit="1" customWidth="1"/>
    <col min="6" max="6" width="16" style="29" customWidth="1"/>
    <col min="7" max="7" width="11.1640625" bestFit="1" customWidth="1"/>
    <col min="8" max="8" width="8.1640625" bestFit="1" customWidth="1"/>
    <col min="9" max="9" width="7.1640625" bestFit="1" customWidth="1"/>
    <col min="10" max="10" width="8.83203125" bestFit="1" customWidth="1"/>
    <col min="11" max="11" width="9.6640625" bestFit="1" customWidth="1"/>
    <col min="12" max="12" width="26.1640625" bestFit="1" customWidth="1"/>
    <col min="13" max="13" width="17.1640625" bestFit="1" customWidth="1"/>
  </cols>
  <sheetData>
    <row r="2" spans="1:6" x14ac:dyDescent="0.2">
      <c r="A2" s="13" t="s">
        <v>8384</v>
      </c>
      <c r="B2" t="s">
        <v>8315</v>
      </c>
    </row>
    <row r="3" spans="1:6" x14ac:dyDescent="0.2">
      <c r="A3" s="13" t="s">
        <v>8385</v>
      </c>
      <c r="B3" t="s">
        <v>8364</v>
      </c>
    </row>
    <row r="5" spans="1:6" x14ac:dyDescent="0.2">
      <c r="A5" s="13" t="s">
        <v>8363</v>
      </c>
      <c r="B5" s="13" t="s">
        <v>8359</v>
      </c>
    </row>
    <row r="6" spans="1:6" x14ac:dyDescent="0.2">
      <c r="A6" s="13" t="s">
        <v>8362</v>
      </c>
      <c r="B6" s="22" t="s">
        <v>8218</v>
      </c>
      <c r="C6" s="22" t="s">
        <v>8220</v>
      </c>
      <c r="D6" s="22" t="s">
        <v>8219</v>
      </c>
      <c r="E6" s="31" t="s">
        <v>8360</v>
      </c>
      <c r="F6" s="33"/>
    </row>
    <row r="7" spans="1:6" x14ac:dyDescent="0.2">
      <c r="A7" s="17" t="s">
        <v>8368</v>
      </c>
      <c r="B7" s="8">
        <v>56</v>
      </c>
      <c r="C7" s="8">
        <v>33</v>
      </c>
      <c r="D7" s="8">
        <v>7</v>
      </c>
      <c r="E7" s="32">
        <v>96</v>
      </c>
    </row>
    <row r="8" spans="1:6" x14ac:dyDescent="0.2">
      <c r="A8" s="17" t="s">
        <v>8375</v>
      </c>
      <c r="B8" s="8">
        <v>71</v>
      </c>
      <c r="C8" s="8">
        <v>39</v>
      </c>
      <c r="D8" s="8">
        <v>3</v>
      </c>
      <c r="E8" s="32">
        <v>113</v>
      </c>
    </row>
    <row r="9" spans="1:6" x14ac:dyDescent="0.2">
      <c r="A9" s="17" t="s">
        <v>8376</v>
      </c>
      <c r="B9" s="8">
        <v>56</v>
      </c>
      <c r="C9" s="8">
        <v>33</v>
      </c>
      <c r="D9" s="8">
        <v>3</v>
      </c>
      <c r="E9" s="32">
        <v>92</v>
      </c>
    </row>
    <row r="10" spans="1:6" x14ac:dyDescent="0.2">
      <c r="A10" s="17" t="s">
        <v>8377</v>
      </c>
      <c r="B10" s="8">
        <v>71</v>
      </c>
      <c r="C10" s="8">
        <v>40</v>
      </c>
      <c r="D10" s="8">
        <v>2</v>
      </c>
      <c r="E10" s="32">
        <v>113</v>
      </c>
    </row>
    <row r="11" spans="1:6" x14ac:dyDescent="0.2">
      <c r="A11" s="17" t="s">
        <v>8369</v>
      </c>
      <c r="B11" s="8">
        <v>111</v>
      </c>
      <c r="C11" s="8">
        <v>52</v>
      </c>
      <c r="D11" s="8">
        <v>3</v>
      </c>
      <c r="E11" s="32">
        <v>166</v>
      </c>
    </row>
    <row r="12" spans="1:6" x14ac:dyDescent="0.2">
      <c r="A12" s="17" t="s">
        <v>8378</v>
      </c>
      <c r="B12" s="8">
        <v>100</v>
      </c>
      <c r="C12" s="8">
        <v>49</v>
      </c>
      <c r="D12" s="8">
        <v>4</v>
      </c>
      <c r="E12" s="32">
        <v>153</v>
      </c>
    </row>
    <row r="13" spans="1:6" x14ac:dyDescent="0.2">
      <c r="A13" s="17" t="s">
        <v>8370</v>
      </c>
      <c r="B13" s="8">
        <v>87</v>
      </c>
      <c r="C13" s="8">
        <v>50</v>
      </c>
      <c r="D13" s="8">
        <v>1</v>
      </c>
      <c r="E13" s="32">
        <v>138</v>
      </c>
    </row>
    <row r="14" spans="1:6" x14ac:dyDescent="0.2">
      <c r="A14" s="17" t="s">
        <v>8371</v>
      </c>
      <c r="B14" s="8">
        <v>72</v>
      </c>
      <c r="C14" s="8">
        <v>47</v>
      </c>
      <c r="D14" s="8">
        <v>4</v>
      </c>
      <c r="E14" s="32">
        <v>123</v>
      </c>
    </row>
    <row r="15" spans="1:6" x14ac:dyDescent="0.2">
      <c r="A15" s="17" t="s">
        <v>8372</v>
      </c>
      <c r="B15" s="8">
        <v>59</v>
      </c>
      <c r="C15" s="8">
        <v>34</v>
      </c>
      <c r="D15" s="8">
        <v>4</v>
      </c>
      <c r="E15" s="32">
        <v>97</v>
      </c>
    </row>
    <row r="16" spans="1:6" x14ac:dyDescent="0.2">
      <c r="A16" s="17" t="s">
        <v>8373</v>
      </c>
      <c r="B16" s="8">
        <v>65</v>
      </c>
      <c r="C16" s="8">
        <v>50</v>
      </c>
      <c r="D16" s="8"/>
      <c r="E16" s="32">
        <v>115</v>
      </c>
    </row>
    <row r="17" spans="1:5" x14ac:dyDescent="0.2">
      <c r="A17" s="17" t="s">
        <v>8374</v>
      </c>
      <c r="B17" s="8">
        <v>54</v>
      </c>
      <c r="C17" s="8">
        <v>31</v>
      </c>
      <c r="D17" s="8">
        <v>3</v>
      </c>
      <c r="E17" s="32">
        <v>88</v>
      </c>
    </row>
    <row r="18" spans="1:5" x14ac:dyDescent="0.2">
      <c r="A18" s="17" t="s">
        <v>8379</v>
      </c>
      <c r="B18" s="8">
        <v>37</v>
      </c>
      <c r="C18" s="8">
        <v>35</v>
      </c>
      <c r="D18" s="8">
        <v>3</v>
      </c>
      <c r="E18" s="32">
        <v>75</v>
      </c>
    </row>
    <row r="19" spans="1:5" x14ac:dyDescent="0.2">
      <c r="A19" s="17" t="s">
        <v>8360</v>
      </c>
      <c r="B19" s="8">
        <v>839</v>
      </c>
      <c r="C19" s="8">
        <v>493</v>
      </c>
      <c r="D19" s="8">
        <v>37</v>
      </c>
      <c r="E19" s="3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12AC-7CE1-5347-966F-BCA52C6294D1}">
  <dimension ref="A1:H27"/>
  <sheetViews>
    <sheetView topLeftCell="A26" workbookViewId="0">
      <selection activeCell="I13" sqref="I13"/>
    </sheetView>
  </sheetViews>
  <sheetFormatPr baseColWidth="10" defaultRowHeight="15" x14ac:dyDescent="0.2"/>
  <cols>
    <col min="1" max="1" width="12" style="9" customWidth="1"/>
    <col min="2" max="2" width="16" customWidth="1"/>
    <col min="3" max="3" width="18.6640625" customWidth="1"/>
    <col min="4" max="4" width="16.1640625" customWidth="1"/>
    <col min="5" max="5" width="19.33203125" customWidth="1"/>
    <col min="6" max="6" width="23.5" style="29" customWidth="1"/>
    <col min="7" max="7" width="21.6640625" style="29" customWidth="1"/>
    <col min="8" max="8" width="22.6640625" style="29" customWidth="1"/>
  </cols>
  <sheetData>
    <row r="1" spans="1:8" s="24" customFormat="1" ht="19" x14ac:dyDescent="0.25">
      <c r="A1" s="27" t="s">
        <v>8386</v>
      </c>
      <c r="B1" s="24" t="s">
        <v>8388</v>
      </c>
      <c r="C1" s="24" t="s">
        <v>8387</v>
      </c>
      <c r="D1" s="24" t="s">
        <v>8389</v>
      </c>
      <c r="E1" s="24" t="s">
        <v>8390</v>
      </c>
      <c r="F1" s="28" t="s">
        <v>8391</v>
      </c>
      <c r="G1" s="28" t="s">
        <v>8392</v>
      </c>
      <c r="H1" s="28" t="s">
        <v>8393</v>
      </c>
    </row>
    <row r="2" spans="1:8" x14ac:dyDescent="0.2">
      <c r="A2" s="9">
        <v>1000</v>
      </c>
      <c r="B2" s="8">
        <f>COUNTIFS(Kickstarter!$R$2:$R$4115,"plays", Kickstarter!$F$2:$F$4115, "successful",Kickstarter!$D$2:$D$4115,"&lt;"&amp;A2)</f>
        <v>141</v>
      </c>
      <c r="C2">
        <f>COUNTIFS(Kickstarter!$R$2:$R$4115,"plays", Kickstarter!$F$2:$F$4115, "failed",Kickstarter!$D$2:$D$4115,"&lt;"&amp;A2)</f>
        <v>45</v>
      </c>
      <c r="D2">
        <f>COUNTIFS(Kickstarter!$R$2:$R$4115,"plays", Kickstarter!$F$2:$F$4115, "canceled",Kickstarter!$D$2:$D$4115,"&lt;"&amp;A2)</f>
        <v>0</v>
      </c>
      <c r="E2">
        <f>SUM(B2:D2)</f>
        <v>186</v>
      </c>
      <c r="F2" s="30">
        <f>B2/E2</f>
        <v>0.75806451612903225</v>
      </c>
      <c r="G2" s="30">
        <f>C2/E2</f>
        <v>0.24193548387096775</v>
      </c>
      <c r="H2" s="29">
        <f>D2/E2</f>
        <v>0</v>
      </c>
    </row>
    <row r="3" spans="1:8" x14ac:dyDescent="0.2">
      <c r="A3" s="9">
        <v>4999</v>
      </c>
      <c r="B3">
        <f>COUNTIFS(Kickstarter!$R$2:$R$4115,"plays", Kickstarter!$F$2:$F$4115, "successful",Kickstarter!$D$2:$D$4115,"&gt;"&amp;A2,Kickstarter!$D$2:$D$4115,"&lt;="&amp;A3)</f>
        <v>341</v>
      </c>
      <c r="C3">
        <f>COUNTIFS(Kickstarter!$R$2:$R$4115,"plays", Kickstarter!$F$2:$F$4115, "failed",Kickstarter!$D$2:$D$4115,"&gt;"&amp;A2,Kickstarter!$D$2:$D$4115,"&lt;="&amp;A3)</f>
        <v>128</v>
      </c>
      <c r="D3">
        <f>COUNTIFS(Kickstarter!$R$2:$R$4115,"plays", Kickstarter!$F$2:$F$4115, "canceled",Kickstarter!$D$2:$D$4115,"&gt;"&amp;A2,Kickstarter!$D$2:$D$4115,"&lt;="&amp;A3)</f>
        <v>0</v>
      </c>
      <c r="E3">
        <f t="shared" ref="E3:E13" si="0">SUM(B3:D3)</f>
        <v>469</v>
      </c>
      <c r="F3" s="30">
        <f t="shared" ref="F3:F13" si="1">B3/E3</f>
        <v>0.72707889125799574</v>
      </c>
      <c r="G3" s="30">
        <f t="shared" ref="G3:G13" si="2">C3/E3</f>
        <v>0.27292110874200426</v>
      </c>
      <c r="H3" s="29">
        <f t="shared" ref="H3:H13" si="3">D3/E3</f>
        <v>0</v>
      </c>
    </row>
    <row r="4" spans="1:8" x14ac:dyDescent="0.2">
      <c r="A4" s="9">
        <v>9999</v>
      </c>
      <c r="B4">
        <f>COUNTIFS(Kickstarter!$R$2:$R$4115,"plays", Kickstarter!$F$2:$F$4115, "successful",Kickstarter!$D$2:$D$4115,"&gt;"&amp;A3,Kickstarter!$D$2:$D$4115,"&lt;="&amp;A4)</f>
        <v>93</v>
      </c>
      <c r="C4">
        <f>COUNTIFS(Kickstarter!$R$2:$R$4115,"plays", Kickstarter!$F$2:$F$4115, "failed",Kickstarter!$D$2:$D$4115,"&gt;"&amp;A3,Kickstarter!$D$2:$D$4115,"&lt;="&amp;A4)</f>
        <v>76</v>
      </c>
      <c r="D4">
        <f>COUNTIFS(Kickstarter!$R$2:$R$4115,"plays", Kickstarter!$F$2:$F$4115, "canceled",Kickstarter!$D$2:$D$4115,"&gt;"&amp;A3,Kickstarter!$D$2:$D$4115,"&lt;="&amp;A4)</f>
        <v>0</v>
      </c>
      <c r="E4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 s="29">
        <f t="shared" si="3"/>
        <v>0</v>
      </c>
    </row>
    <row r="5" spans="1:8" x14ac:dyDescent="0.2">
      <c r="A5" s="9">
        <v>14999</v>
      </c>
      <c r="B5">
        <f>COUNTIFS(Kickstarter!$R$2:$R$4115,"plays", Kickstarter!$F$2:$F$4115, "successful",Kickstarter!$D$2:$D$4115,"&gt;"&amp;A4,Kickstarter!$D$2:$D$4115,"&lt;="&amp;A5)</f>
        <v>39</v>
      </c>
      <c r="C5">
        <f>COUNTIFS(Kickstarter!$R$2:$R$4115,"plays", Kickstarter!$F$2:$F$4115, "failed",Kickstarter!$D$2:$D$4115,"&gt;"&amp;A4,Kickstarter!$D$2:$D$4115,"&lt;="&amp;A5)</f>
        <v>33</v>
      </c>
      <c r="D5">
        <f>COUNTIFS(Kickstarter!$R$2:$R$4115,"plays", Kickstarter!$F$2:$F$4115, "canceled",Kickstarter!$D$2:$D$4115,"&gt;"&amp;A4,Kickstarter!$D$2:$D$4115,"&lt;="&amp;A5)</f>
        <v>0</v>
      </c>
      <c r="E5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 s="29">
        <f t="shared" si="3"/>
        <v>0</v>
      </c>
    </row>
    <row r="6" spans="1:8" x14ac:dyDescent="0.2">
      <c r="A6" s="9">
        <v>19999</v>
      </c>
      <c r="B6">
        <f>COUNTIFS(Kickstarter!$R$2:$R$4115,"plays", Kickstarter!$F$2:$F$4115, "successful",Kickstarter!$D$2:$D$4115,"&gt;"&amp;A5,Kickstarter!$D$2:$D$4115,"&lt;="&amp;A6)</f>
        <v>12</v>
      </c>
      <c r="C6">
        <f>COUNTIFS(Kickstarter!$R$2:$R$4115,"plays", Kickstarter!$F$2:$F$4115, "failed",Kickstarter!$D$2:$D$4115,"&gt;"&amp;A5,Kickstarter!$D$2:$D$4115,"&lt;="&amp;A6)</f>
        <v>12</v>
      </c>
      <c r="D6">
        <f>COUNTIFS(Kickstarter!$R$2:$R$4115,"plays", Kickstarter!$F$2:$F$4115, "canceled",Kickstarter!$D$2:$D$4115,"&gt;"&amp;A5,Kickstarter!$D$2:$D$4115,"&lt;="&amp;A6)</f>
        <v>0</v>
      </c>
      <c r="E6">
        <f t="shared" si="0"/>
        <v>24</v>
      </c>
      <c r="F6" s="30">
        <f t="shared" si="1"/>
        <v>0.5</v>
      </c>
      <c r="G6" s="30">
        <f t="shared" si="2"/>
        <v>0.5</v>
      </c>
      <c r="H6" s="29">
        <f t="shared" si="3"/>
        <v>0</v>
      </c>
    </row>
    <row r="7" spans="1:8" x14ac:dyDescent="0.2">
      <c r="A7" s="9">
        <v>24999</v>
      </c>
      <c r="B7">
        <f>COUNTIFS(Kickstarter!$R$2:$R$4115,"plays", Kickstarter!$F$2:$F$4115, "successful",Kickstarter!$D$2:$D$4115,"&gt;"&amp;A6,Kickstarter!$D$2:$D$4115,"&lt;="&amp;A7)</f>
        <v>9</v>
      </c>
      <c r="C7">
        <f>COUNTIFS(Kickstarter!$R$2:$R$4115,"plays", Kickstarter!$F$2:$F$4115, "failed",Kickstarter!$D$2:$D$4115,"&gt;"&amp;A6,Kickstarter!$D$2:$D$4115,"&lt;="&amp;A7)</f>
        <v>11</v>
      </c>
      <c r="D7">
        <f>COUNTIFS(Kickstarter!$R$2:$R$4115,"plays", Kickstarter!$F$2:$F$4115, "canceled",Kickstarter!$D$2:$D$4115,"&gt;"&amp;A6,Kickstarter!$D$2:$D$4115,"&lt;="&amp;A7)</f>
        <v>0</v>
      </c>
      <c r="E7">
        <f t="shared" si="0"/>
        <v>20</v>
      </c>
      <c r="F7" s="30">
        <f t="shared" si="1"/>
        <v>0.45</v>
      </c>
      <c r="G7" s="30">
        <f t="shared" si="2"/>
        <v>0.55000000000000004</v>
      </c>
      <c r="H7" s="29">
        <f>D7/E7</f>
        <v>0</v>
      </c>
    </row>
    <row r="8" spans="1:8" x14ac:dyDescent="0.2">
      <c r="A8" s="9">
        <v>29999</v>
      </c>
      <c r="B8">
        <f>COUNTIFS(Kickstarter!$R$2:$R$4115,"plays", Kickstarter!$F$2:$F$4115, "successful",Kickstarter!$D$2:$D$4115,"&gt;"&amp;A7,Kickstarter!$D$2:$D$4115,"&lt;="&amp;A8)</f>
        <v>1</v>
      </c>
      <c r="C8">
        <f>COUNTIFS(Kickstarter!$R$2:$R$4115,"plays", Kickstarter!$F$2:$F$4115, "failed",Kickstarter!$D$2:$D$4115,"&gt;"&amp;A7,Kickstarter!$D$2:$D$4115,"&lt;="&amp;A8)</f>
        <v>4</v>
      </c>
      <c r="D8">
        <f>COUNTIFS(Kickstarter!$R$2:$R$4115,"plays", Kickstarter!$F$2:$F$4115, "canceled",Kickstarter!$D$2:$D$4115,"&gt;"&amp;A7,Kickstarter!$D$2:$D$4115,"&lt;="&amp;A8)</f>
        <v>0</v>
      </c>
      <c r="E8">
        <f t="shared" si="0"/>
        <v>5</v>
      </c>
      <c r="F8" s="30">
        <f t="shared" si="1"/>
        <v>0.2</v>
      </c>
      <c r="G8" s="30">
        <f t="shared" si="2"/>
        <v>0.8</v>
      </c>
      <c r="H8" s="29">
        <f t="shared" si="3"/>
        <v>0</v>
      </c>
    </row>
    <row r="9" spans="1:8" x14ac:dyDescent="0.2">
      <c r="A9" s="9">
        <v>34999</v>
      </c>
      <c r="B9">
        <f>COUNTIFS(Kickstarter!$R$2:$R$4115,"plays", Kickstarter!$F$2:$F$4115, "successful",Kickstarter!$D$2:$D$4115,"&gt;"&amp;A8,Kickstarter!$D$2:$D$4115,"&lt;="&amp;A9)</f>
        <v>3</v>
      </c>
      <c r="C9">
        <f>COUNTIFS(Kickstarter!$R$2:$R$4115,"plays", Kickstarter!$F$2:$F$4115, "failed",Kickstarter!$D$2:$D$4115,"&gt;"&amp;A8,Kickstarter!$D$2:$D$4115,"&lt;="&amp;A9)</f>
        <v>8</v>
      </c>
      <c r="D9">
        <f>COUNTIFS(Kickstarter!$R$2:$R$4115,"plays", Kickstarter!$F$2:$F$4115, "canceled",Kickstarter!$D$2:$D$4115,"&gt;"&amp;A8,Kickstarter!$D$2:$D$4115,"&lt;="&amp;A9)</f>
        <v>0</v>
      </c>
      <c r="E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 s="29">
        <f t="shared" si="3"/>
        <v>0</v>
      </c>
    </row>
    <row r="10" spans="1:8" x14ac:dyDescent="0.2">
      <c r="A10" s="9">
        <v>39999</v>
      </c>
      <c r="B10">
        <f>COUNTIFS(Kickstarter!$R$2:$R$4115,"plays", Kickstarter!$F$2:$F$4115, "successful",Kickstarter!$D$2:$D$4115,"&gt;"&amp;A9,Kickstarter!$D$2:$D$4115,"&lt;="&amp;A10)</f>
        <v>4</v>
      </c>
      <c r="C10">
        <f>COUNTIFS(Kickstarter!$R$2:$R$4115,"plays", Kickstarter!$F$2:$F$4115, "failed",Kickstarter!$D$2:$D$4115,"&gt;"&amp;A9,Kickstarter!$D$2:$D$4115,"&lt;="&amp;A10)</f>
        <v>2</v>
      </c>
      <c r="D10">
        <f>COUNTIFS(Kickstarter!$R$2:$R$4115,"plays", Kickstarter!$F$2:$F$4115, "canceled",Kickstarter!$D$2:$D$4115,"&gt;"&amp;A9,Kickstarter!$D$2:$D$4115,"&lt;="&amp;A10)</f>
        <v>0</v>
      </c>
      <c r="E10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 s="29">
        <f t="shared" si="3"/>
        <v>0</v>
      </c>
    </row>
    <row r="11" spans="1:8" x14ac:dyDescent="0.2">
      <c r="A11" s="9">
        <v>44999</v>
      </c>
      <c r="B11">
        <f>COUNTIFS(Kickstarter!$R$2:$R$4115,"plays", Kickstarter!$F$2:$F$4115, "successful",Kickstarter!$D$2:$D$4115,"&gt;"&amp;A10,Kickstarter!$D$2:$D$4115,"&lt;="&amp;A11)</f>
        <v>2</v>
      </c>
      <c r="C11">
        <f>COUNTIFS(Kickstarter!$R$2:$R$4115,"plays", Kickstarter!$F$2:$F$4115, "failed",Kickstarter!$D$2:$D$4115,"&gt;"&amp;A10,Kickstarter!$D$2:$D$4115,"&lt;="&amp;A11)</f>
        <v>1</v>
      </c>
      <c r="D11">
        <f>COUNTIFS(Kickstarter!$R$2:$R$4115,"plays", Kickstarter!$F$2:$F$4115, "canceled",Kickstarter!$D$2:$D$4115,"&gt;"&amp;A10,Kickstarter!$D$2:$D$4115,"&lt;="&amp;A11)</f>
        <v>0</v>
      </c>
      <c r="E11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 s="29">
        <f t="shared" si="3"/>
        <v>0</v>
      </c>
    </row>
    <row r="12" spans="1:8" x14ac:dyDescent="0.2">
      <c r="A12" s="9">
        <v>49999</v>
      </c>
      <c r="B12">
        <f>COUNTIFS(Kickstarter!$R$2:$R$4115,"plays", Kickstarter!$F$2:$F$4115, "successful",Kickstarter!$D$2:$D$4115,"&gt;"&amp;A11,Kickstarter!$D$2:$D$4115,"&lt;="&amp;A12)</f>
        <v>0</v>
      </c>
      <c r="C12">
        <f>COUNTIFS(Kickstarter!$R$2:$R$4115,"plays", Kickstarter!$F$2:$F$4115, "failed",Kickstarter!$D$2:$D$4115,"&gt;"&amp;A11,Kickstarter!$D$2:$D$4115,"&lt;="&amp;A12)</f>
        <v>1</v>
      </c>
      <c r="D12">
        <f>COUNTIFS(Kickstarter!$R$2:$R$4115,"plays", Kickstarter!$F$2:$F$4115, "canceled",Kickstarter!$D$2:$D$4115,"&gt;"&amp;A11,Kickstarter!$D$2:$D$4115,"&lt;="&amp;A12)</f>
        <v>0</v>
      </c>
      <c r="E12">
        <f t="shared" si="0"/>
        <v>1</v>
      </c>
      <c r="F12" s="30">
        <f t="shared" si="1"/>
        <v>0</v>
      </c>
      <c r="G12" s="30">
        <f t="shared" si="2"/>
        <v>1</v>
      </c>
      <c r="H12" s="29">
        <f t="shared" si="3"/>
        <v>0</v>
      </c>
    </row>
    <row r="13" spans="1:8" x14ac:dyDescent="0.2">
      <c r="A13" s="9">
        <v>50000</v>
      </c>
      <c r="B13">
        <f>COUNTIFS(Kickstarter!$R$2:$R$4115,"plays", Kickstarter!$F$2:$F$4115, "successful",Kickstarter!$D$2:$D$4115,"&gt;="&amp;A13)</f>
        <v>2</v>
      </c>
      <c r="C13">
        <f>COUNTIFS(Kickstarter!$R$2:$R$4115,"plays", Kickstarter!$F$2:$F$4115, "failed", Kickstarter!$D$2:$D$4115,"&gt;="&amp;A13)</f>
        <v>14</v>
      </c>
      <c r="D13">
        <f>COUNTIFS(Kickstarter!$R$2:$R$4115,"plays", Kickstarter!$F$2:$F$4115, "canceled",Kickstarter!$D$2:$D$4115,"&gt;"&amp;A13)</f>
        <v>0</v>
      </c>
      <c r="E13">
        <f t="shared" si="0"/>
        <v>16</v>
      </c>
      <c r="F13" s="30">
        <f t="shared" si="1"/>
        <v>0.125</v>
      </c>
      <c r="G13" s="30">
        <f t="shared" si="2"/>
        <v>0.875</v>
      </c>
      <c r="H13" s="29">
        <f t="shared" si="3"/>
        <v>0</v>
      </c>
    </row>
    <row r="15" spans="1:8" x14ac:dyDescent="0.2">
      <c r="A15" s="10" t="s">
        <v>8406</v>
      </c>
    </row>
    <row r="16" spans="1:8" x14ac:dyDescent="0.2">
      <c r="A16" s="9" t="s">
        <v>8405</v>
      </c>
    </row>
    <row r="17" spans="1:1" x14ac:dyDescent="0.2">
      <c r="A17" s="9" t="s">
        <v>8394</v>
      </c>
    </row>
    <row r="18" spans="1:1" x14ac:dyDescent="0.2">
      <c r="A18" s="9" t="s">
        <v>8395</v>
      </c>
    </row>
    <row r="19" spans="1:1" x14ac:dyDescent="0.2">
      <c r="A19" s="9" t="s">
        <v>8396</v>
      </c>
    </row>
    <row r="20" spans="1:1" x14ac:dyDescent="0.2">
      <c r="A20" s="9" t="s">
        <v>8397</v>
      </c>
    </row>
    <row r="21" spans="1:1" x14ac:dyDescent="0.2">
      <c r="A21" s="9" t="s">
        <v>8398</v>
      </c>
    </row>
    <row r="22" spans="1:1" x14ac:dyDescent="0.2">
      <c r="A22" s="9" t="s">
        <v>8399</v>
      </c>
    </row>
    <row r="23" spans="1:1" x14ac:dyDescent="0.2">
      <c r="A23" s="9" t="s">
        <v>8400</v>
      </c>
    </row>
    <row r="24" spans="1:1" x14ac:dyDescent="0.2">
      <c r="A24" s="9" t="s">
        <v>8401</v>
      </c>
    </row>
    <row r="25" spans="1:1" x14ac:dyDescent="0.2">
      <c r="A25" s="9" t="s">
        <v>8402</v>
      </c>
    </row>
    <row r="26" spans="1:1" x14ac:dyDescent="0.2">
      <c r="A26" s="9" t="s">
        <v>8403</v>
      </c>
    </row>
    <row r="27" spans="1:1" x14ac:dyDescent="0.2">
      <c r="A27" s="9" t="s">
        <v>8404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739FB-4197-3D4F-99C4-060E1AD03851}">
  <dimension ref="A1:F15"/>
  <sheetViews>
    <sheetView workbookViewId="0">
      <selection activeCell="F19" sqref="F19"/>
    </sheetView>
  </sheetViews>
  <sheetFormatPr baseColWidth="10" defaultRowHeight="15" x14ac:dyDescent="0.2"/>
  <cols>
    <col min="6" max="6" width="19.6640625" customWidth="1"/>
  </cols>
  <sheetData>
    <row r="1" spans="1:6" x14ac:dyDescent="0.2">
      <c r="A1" s="34" t="s">
        <v>8363</v>
      </c>
      <c r="B1" s="34" t="s">
        <v>8359</v>
      </c>
      <c r="C1" s="34"/>
      <c r="D1" s="34"/>
      <c r="E1" s="34"/>
    </row>
    <row r="2" spans="1:6" x14ac:dyDescent="0.2">
      <c r="A2" s="35" t="s">
        <v>8362</v>
      </c>
      <c r="B2" s="36" t="s">
        <v>8218</v>
      </c>
      <c r="C2" s="36" t="s">
        <v>8220</v>
      </c>
      <c r="D2" s="36" t="s">
        <v>8219</v>
      </c>
      <c r="E2" s="35" t="s">
        <v>8360</v>
      </c>
      <c r="F2" s="39" t="s">
        <v>8417</v>
      </c>
    </row>
    <row r="3" spans="1:6" x14ac:dyDescent="0.2">
      <c r="A3" s="17" t="s">
        <v>8368</v>
      </c>
      <c r="B3" s="8">
        <v>56</v>
      </c>
      <c r="C3" s="8">
        <v>33</v>
      </c>
      <c r="D3" s="8">
        <v>7</v>
      </c>
      <c r="E3" s="32">
        <v>96</v>
      </c>
      <c r="F3" s="29">
        <f>B3/E3</f>
        <v>0.58333333333333337</v>
      </c>
    </row>
    <row r="4" spans="1:6" x14ac:dyDescent="0.2">
      <c r="A4" s="17" t="s">
        <v>8375</v>
      </c>
      <c r="B4" s="8">
        <v>71</v>
      </c>
      <c r="C4" s="8">
        <v>39</v>
      </c>
      <c r="D4" s="8">
        <v>3</v>
      </c>
      <c r="E4" s="32">
        <v>113</v>
      </c>
      <c r="F4" s="29">
        <f t="shared" ref="F4:F15" si="0">B4/E4</f>
        <v>0.62831858407079644</v>
      </c>
    </row>
    <row r="5" spans="1:6" x14ac:dyDescent="0.2">
      <c r="A5" s="17" t="s">
        <v>8376</v>
      </c>
      <c r="B5" s="8">
        <v>56</v>
      </c>
      <c r="C5" s="8">
        <v>33</v>
      </c>
      <c r="D5" s="8">
        <v>3</v>
      </c>
      <c r="E5" s="32">
        <v>92</v>
      </c>
      <c r="F5" s="29">
        <f t="shared" si="0"/>
        <v>0.60869565217391308</v>
      </c>
    </row>
    <row r="6" spans="1:6" x14ac:dyDescent="0.2">
      <c r="A6" s="17" t="s">
        <v>8377</v>
      </c>
      <c r="B6" s="8">
        <v>71</v>
      </c>
      <c r="C6" s="8">
        <v>40</v>
      </c>
      <c r="D6" s="8">
        <v>2</v>
      </c>
      <c r="E6" s="32">
        <v>113</v>
      </c>
      <c r="F6" s="29">
        <f t="shared" si="0"/>
        <v>0.62831858407079644</v>
      </c>
    </row>
    <row r="7" spans="1:6" x14ac:dyDescent="0.2">
      <c r="A7" s="17" t="s">
        <v>8369</v>
      </c>
      <c r="B7" s="8">
        <v>111</v>
      </c>
      <c r="C7" s="8">
        <v>52</v>
      </c>
      <c r="D7" s="8">
        <v>3</v>
      </c>
      <c r="E7" s="32">
        <v>166</v>
      </c>
      <c r="F7" s="29">
        <f t="shared" si="0"/>
        <v>0.66867469879518071</v>
      </c>
    </row>
    <row r="8" spans="1:6" x14ac:dyDescent="0.2">
      <c r="A8" s="17" t="s">
        <v>8378</v>
      </c>
      <c r="B8" s="8">
        <v>100</v>
      </c>
      <c r="C8" s="8">
        <v>49</v>
      </c>
      <c r="D8" s="8">
        <v>4</v>
      </c>
      <c r="E8" s="32">
        <v>153</v>
      </c>
      <c r="F8" s="29">
        <f t="shared" si="0"/>
        <v>0.65359477124183007</v>
      </c>
    </row>
    <row r="9" spans="1:6" x14ac:dyDescent="0.2">
      <c r="A9" s="17" t="s">
        <v>8370</v>
      </c>
      <c r="B9" s="8">
        <v>87</v>
      </c>
      <c r="C9" s="8">
        <v>50</v>
      </c>
      <c r="D9" s="8">
        <v>1</v>
      </c>
      <c r="E9" s="32">
        <v>138</v>
      </c>
      <c r="F9" s="29">
        <f t="shared" si="0"/>
        <v>0.63043478260869568</v>
      </c>
    </row>
    <row r="10" spans="1:6" x14ac:dyDescent="0.2">
      <c r="A10" s="17" t="s">
        <v>8371</v>
      </c>
      <c r="B10" s="8">
        <v>72</v>
      </c>
      <c r="C10" s="8">
        <v>47</v>
      </c>
      <c r="D10" s="8">
        <v>4</v>
      </c>
      <c r="E10" s="32">
        <v>123</v>
      </c>
      <c r="F10" s="29">
        <f t="shared" si="0"/>
        <v>0.58536585365853655</v>
      </c>
    </row>
    <row r="11" spans="1:6" x14ac:dyDescent="0.2">
      <c r="A11" s="17" t="s">
        <v>8372</v>
      </c>
      <c r="B11" s="8">
        <v>59</v>
      </c>
      <c r="C11" s="8">
        <v>34</v>
      </c>
      <c r="D11" s="8">
        <v>4</v>
      </c>
      <c r="E11" s="32">
        <v>97</v>
      </c>
      <c r="F11" s="29">
        <f t="shared" si="0"/>
        <v>0.60824742268041232</v>
      </c>
    </row>
    <row r="12" spans="1:6" x14ac:dyDescent="0.2">
      <c r="A12" s="17" t="s">
        <v>8373</v>
      </c>
      <c r="B12" s="8">
        <v>65</v>
      </c>
      <c r="C12" s="8">
        <v>50</v>
      </c>
      <c r="D12" s="8"/>
      <c r="E12" s="32">
        <v>115</v>
      </c>
      <c r="F12" s="29">
        <f t="shared" si="0"/>
        <v>0.56521739130434778</v>
      </c>
    </row>
    <row r="13" spans="1:6" x14ac:dyDescent="0.2">
      <c r="A13" s="17" t="s">
        <v>8374</v>
      </c>
      <c r="B13" s="8">
        <v>54</v>
      </c>
      <c r="C13" s="8">
        <v>31</v>
      </c>
      <c r="D13" s="8">
        <v>3</v>
      </c>
      <c r="E13" s="32">
        <v>88</v>
      </c>
      <c r="F13" s="29">
        <f t="shared" si="0"/>
        <v>0.61363636363636365</v>
      </c>
    </row>
    <row r="14" spans="1:6" x14ac:dyDescent="0.2">
      <c r="A14" s="17" t="s">
        <v>8379</v>
      </c>
      <c r="B14" s="8">
        <v>37</v>
      </c>
      <c r="C14" s="8">
        <v>35</v>
      </c>
      <c r="D14" s="8">
        <v>3</v>
      </c>
      <c r="E14" s="32">
        <v>75</v>
      </c>
      <c r="F14" s="29">
        <f t="shared" si="0"/>
        <v>0.49333333333333335</v>
      </c>
    </row>
    <row r="15" spans="1:6" x14ac:dyDescent="0.2">
      <c r="A15" s="37" t="s">
        <v>8360</v>
      </c>
      <c r="B15" s="38">
        <v>839</v>
      </c>
      <c r="C15" s="38">
        <v>493</v>
      </c>
      <c r="D15" s="38">
        <v>37</v>
      </c>
      <c r="E15" s="38">
        <v>1369</v>
      </c>
      <c r="F15" s="29">
        <f t="shared" si="0"/>
        <v>0.61285609934258578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D598D-F822-9845-8E4E-4EFAD9747BC5}">
  <dimension ref="A1:G1067"/>
  <sheetViews>
    <sheetView tabSelected="1" zoomScale="86" workbookViewId="0">
      <selection activeCell="Q6" sqref="Q6"/>
    </sheetView>
  </sheetViews>
  <sheetFormatPr baseColWidth="10" defaultRowHeight="15" x14ac:dyDescent="0.2"/>
  <cols>
    <col min="1" max="1" width="18.5" customWidth="1"/>
    <col min="2" max="2" width="20.33203125" customWidth="1"/>
    <col min="3" max="3" width="20" customWidth="1"/>
    <col min="6" max="6" width="12.33203125" customWidth="1"/>
    <col min="7" max="7" width="14.1640625" customWidth="1"/>
  </cols>
  <sheetData>
    <row r="1" spans="1:7" s="42" customFormat="1" ht="19" x14ac:dyDescent="0.25">
      <c r="A1" s="40" t="s">
        <v>8216</v>
      </c>
      <c r="B1" s="41" t="s">
        <v>8217</v>
      </c>
      <c r="C1" s="24" t="s">
        <v>8304</v>
      </c>
    </row>
    <row r="2" spans="1:7" x14ac:dyDescent="0.2">
      <c r="A2" s="25">
        <v>5000</v>
      </c>
      <c r="B2" s="6">
        <v>5105</v>
      </c>
      <c r="C2" t="s">
        <v>8218</v>
      </c>
    </row>
    <row r="3" spans="1:7" ht="19" x14ac:dyDescent="0.25">
      <c r="A3" s="25">
        <v>5000</v>
      </c>
      <c r="B3" s="6">
        <v>5232</v>
      </c>
      <c r="C3" t="s">
        <v>8218</v>
      </c>
      <c r="F3" s="24" t="s">
        <v>8418</v>
      </c>
      <c r="G3" s="43" t="s">
        <v>8416</v>
      </c>
    </row>
    <row r="4" spans="1:7" x14ac:dyDescent="0.2">
      <c r="A4" s="25">
        <v>3000</v>
      </c>
      <c r="B4" s="6">
        <v>3440</v>
      </c>
      <c r="C4" t="s">
        <v>8218</v>
      </c>
      <c r="E4" s="31" t="s">
        <v>8407</v>
      </c>
      <c r="F4" s="6">
        <f>AVERAGE(A2:A1067)</f>
        <v>6124.3677298311441</v>
      </c>
      <c r="G4" s="6">
        <f>AVERAGE(B2:B1067)</f>
        <v>3160.2195028142592</v>
      </c>
    </row>
    <row r="5" spans="1:7" x14ac:dyDescent="0.2">
      <c r="A5" s="25">
        <v>5000</v>
      </c>
      <c r="B5" s="6">
        <v>6030</v>
      </c>
      <c r="C5" t="s">
        <v>8218</v>
      </c>
      <c r="E5" s="31" t="s">
        <v>8408</v>
      </c>
      <c r="F5" s="6">
        <f>MEDIAN(A2:A1067)</f>
        <v>2500</v>
      </c>
      <c r="G5" s="6">
        <f>MEDIAN(B2:B1067)</f>
        <v>1507.5</v>
      </c>
    </row>
    <row r="6" spans="1:7" x14ac:dyDescent="0.2">
      <c r="A6" s="25">
        <v>3500</v>
      </c>
      <c r="B6" s="6">
        <v>3803.55</v>
      </c>
      <c r="C6" t="s">
        <v>8218</v>
      </c>
      <c r="E6" s="31" t="s">
        <v>8409</v>
      </c>
      <c r="F6" s="6">
        <f>MIN(A2:A1067)</f>
        <v>1</v>
      </c>
      <c r="G6" s="6">
        <f>MIN(B2:B1067)</f>
        <v>0</v>
      </c>
    </row>
    <row r="7" spans="1:7" x14ac:dyDescent="0.2">
      <c r="A7" s="25">
        <v>12000</v>
      </c>
      <c r="B7" s="6">
        <v>12000</v>
      </c>
      <c r="C7" t="s">
        <v>8218</v>
      </c>
      <c r="E7" s="31" t="s">
        <v>8410</v>
      </c>
      <c r="F7" s="6">
        <f>MAX(A2:A1067)</f>
        <v>200000</v>
      </c>
      <c r="G7" s="6">
        <f>MAX(B2:B1067)</f>
        <v>100824</v>
      </c>
    </row>
    <row r="8" spans="1:7" x14ac:dyDescent="0.2">
      <c r="A8" s="25">
        <v>1500</v>
      </c>
      <c r="B8" s="6">
        <v>1710</v>
      </c>
      <c r="C8" t="s">
        <v>8218</v>
      </c>
      <c r="E8" s="31" t="s">
        <v>8411</v>
      </c>
      <c r="F8" s="6">
        <f>_xlfn.QUARTILE.EXC(A2:A1067, 1)</f>
        <v>1200</v>
      </c>
      <c r="G8" s="6">
        <f>_xlfn.QUARTILE.EXC(B2:B1067, 1)</f>
        <v>279.25</v>
      </c>
    </row>
    <row r="9" spans="1:7" x14ac:dyDescent="0.2">
      <c r="A9" s="25">
        <v>10000</v>
      </c>
      <c r="B9" s="6">
        <v>10085</v>
      </c>
      <c r="C9" t="s">
        <v>8218</v>
      </c>
      <c r="E9" s="31" t="s">
        <v>8412</v>
      </c>
      <c r="F9" s="6">
        <f>_xlfn.QUARTILE.EXC(A2:A1067, 3)</f>
        <v>5000</v>
      </c>
      <c r="G9" s="6">
        <f>_xlfn.QUARTILE.EXC(B2:B1067, 3)</f>
        <v>3442.25</v>
      </c>
    </row>
    <row r="10" spans="1:7" x14ac:dyDescent="0.2">
      <c r="A10" s="25">
        <v>1150</v>
      </c>
      <c r="B10" s="6">
        <v>1330</v>
      </c>
      <c r="C10" t="s">
        <v>8218</v>
      </c>
      <c r="E10" s="31" t="s">
        <v>8413</v>
      </c>
      <c r="F10" s="6">
        <f>F9-F8</f>
        <v>3800</v>
      </c>
      <c r="G10" s="6">
        <f>G9-G8</f>
        <v>3163</v>
      </c>
    </row>
    <row r="11" spans="1:7" x14ac:dyDescent="0.2">
      <c r="A11" s="25">
        <v>1200</v>
      </c>
      <c r="B11" s="6">
        <v>1565</v>
      </c>
      <c r="C11" t="s">
        <v>8218</v>
      </c>
      <c r="E11" s="31"/>
      <c r="F11" s="6"/>
      <c r="G11" s="6"/>
    </row>
    <row r="12" spans="1:7" x14ac:dyDescent="0.2">
      <c r="A12" s="25">
        <v>3405</v>
      </c>
      <c r="B12" s="6">
        <v>3670</v>
      </c>
      <c r="C12" t="s">
        <v>8218</v>
      </c>
      <c r="E12" s="31" t="s">
        <v>8414</v>
      </c>
      <c r="F12" s="6">
        <f>F8-(1.5*F10)</f>
        <v>-4500</v>
      </c>
      <c r="G12" s="6">
        <f>G8-(1.5*G10)</f>
        <v>-4465.25</v>
      </c>
    </row>
    <row r="13" spans="1:7" x14ac:dyDescent="0.2">
      <c r="A13" s="25">
        <v>4000</v>
      </c>
      <c r="B13" s="6">
        <v>4000</v>
      </c>
      <c r="C13" t="s">
        <v>8218</v>
      </c>
      <c r="E13" s="31" t="s">
        <v>8415</v>
      </c>
      <c r="F13" s="6">
        <f>F9+(1.5*F10)</f>
        <v>10700</v>
      </c>
      <c r="G13" s="6">
        <f>G9+(1.5*G10)</f>
        <v>8186.75</v>
      </c>
    </row>
    <row r="14" spans="1:7" x14ac:dyDescent="0.2">
      <c r="A14" s="25">
        <v>10000</v>
      </c>
      <c r="B14" s="6">
        <v>12325</v>
      </c>
      <c r="C14" t="s">
        <v>8218</v>
      </c>
    </row>
    <row r="15" spans="1:7" x14ac:dyDescent="0.2">
      <c r="A15" s="25">
        <v>2000</v>
      </c>
      <c r="B15" s="6">
        <v>2004</v>
      </c>
      <c r="C15" t="s">
        <v>8218</v>
      </c>
    </row>
    <row r="16" spans="1:7" x14ac:dyDescent="0.2">
      <c r="A16" s="25">
        <v>15000</v>
      </c>
      <c r="B16" s="6">
        <v>15700</v>
      </c>
      <c r="C16" t="s">
        <v>8218</v>
      </c>
    </row>
    <row r="17" spans="1:3" x14ac:dyDescent="0.2">
      <c r="A17" s="25">
        <v>2000</v>
      </c>
      <c r="B17" s="6">
        <v>2050</v>
      </c>
      <c r="C17" t="s">
        <v>8218</v>
      </c>
    </row>
    <row r="18" spans="1:3" x14ac:dyDescent="0.2">
      <c r="A18" s="25">
        <v>3300</v>
      </c>
      <c r="B18" s="6">
        <v>3902.5</v>
      </c>
      <c r="C18" t="s">
        <v>8218</v>
      </c>
    </row>
    <row r="19" spans="1:3" x14ac:dyDescent="0.2">
      <c r="A19" s="25">
        <v>2000</v>
      </c>
      <c r="B19" s="6">
        <v>2410</v>
      </c>
      <c r="C19" t="s">
        <v>8218</v>
      </c>
    </row>
    <row r="20" spans="1:3" x14ac:dyDescent="0.2">
      <c r="A20" s="25">
        <v>5000</v>
      </c>
      <c r="B20" s="6">
        <v>15121</v>
      </c>
      <c r="C20" t="s">
        <v>8218</v>
      </c>
    </row>
    <row r="21" spans="1:3" x14ac:dyDescent="0.2">
      <c r="A21" s="25">
        <v>500</v>
      </c>
      <c r="B21" s="6">
        <v>503.22</v>
      </c>
      <c r="C21" t="s">
        <v>8218</v>
      </c>
    </row>
    <row r="22" spans="1:3" x14ac:dyDescent="0.2">
      <c r="A22" s="25">
        <v>2000</v>
      </c>
      <c r="B22" s="6">
        <v>2020</v>
      </c>
      <c r="C22" t="s">
        <v>8218</v>
      </c>
    </row>
    <row r="23" spans="1:3" x14ac:dyDescent="0.2">
      <c r="A23" s="25">
        <v>2000</v>
      </c>
      <c r="B23" s="6">
        <v>2033</v>
      </c>
      <c r="C23" t="s">
        <v>8218</v>
      </c>
    </row>
    <row r="24" spans="1:3" x14ac:dyDescent="0.2">
      <c r="A24" s="25">
        <v>1500</v>
      </c>
      <c r="B24" s="6">
        <v>1625</v>
      </c>
      <c r="C24" t="s">
        <v>8218</v>
      </c>
    </row>
    <row r="25" spans="1:3" x14ac:dyDescent="0.2">
      <c r="A25" s="25">
        <v>250</v>
      </c>
      <c r="B25" s="6">
        <v>605</v>
      </c>
      <c r="C25" t="s">
        <v>8218</v>
      </c>
    </row>
    <row r="26" spans="1:3" x14ac:dyDescent="0.2">
      <c r="A26" s="25">
        <v>4000</v>
      </c>
      <c r="B26" s="6">
        <v>4018</v>
      </c>
      <c r="C26" t="s">
        <v>8218</v>
      </c>
    </row>
    <row r="27" spans="1:3" x14ac:dyDescent="0.2">
      <c r="A27" s="25">
        <v>1500</v>
      </c>
      <c r="B27" s="6">
        <v>1876</v>
      </c>
      <c r="C27" t="s">
        <v>8218</v>
      </c>
    </row>
    <row r="28" spans="1:3" x14ac:dyDescent="0.2">
      <c r="A28" s="25">
        <v>3500</v>
      </c>
      <c r="B28" s="6">
        <v>3800</v>
      </c>
      <c r="C28" t="s">
        <v>8218</v>
      </c>
    </row>
    <row r="29" spans="1:3" x14ac:dyDescent="0.2">
      <c r="A29" s="25">
        <v>3000</v>
      </c>
      <c r="B29" s="6">
        <v>4371</v>
      </c>
      <c r="C29" t="s">
        <v>8218</v>
      </c>
    </row>
    <row r="30" spans="1:3" x14ac:dyDescent="0.2">
      <c r="A30" s="25">
        <v>1700</v>
      </c>
      <c r="B30" s="6">
        <v>1870</v>
      </c>
      <c r="C30" t="s">
        <v>8218</v>
      </c>
    </row>
    <row r="31" spans="1:3" x14ac:dyDescent="0.2">
      <c r="A31" s="25">
        <v>15000</v>
      </c>
      <c r="B31" s="6">
        <v>15335</v>
      </c>
      <c r="C31" t="s">
        <v>8218</v>
      </c>
    </row>
    <row r="32" spans="1:3" x14ac:dyDescent="0.2">
      <c r="A32" s="25">
        <v>500</v>
      </c>
      <c r="B32" s="6">
        <v>610</v>
      </c>
      <c r="C32" t="s">
        <v>8218</v>
      </c>
    </row>
    <row r="33" spans="1:3" x14ac:dyDescent="0.2">
      <c r="A33" s="25">
        <v>2500</v>
      </c>
      <c r="B33" s="6">
        <v>2549</v>
      </c>
      <c r="C33" t="s">
        <v>8218</v>
      </c>
    </row>
    <row r="34" spans="1:3" x14ac:dyDescent="0.2">
      <c r="A34" s="25">
        <v>850</v>
      </c>
      <c r="B34" s="6">
        <v>1200</v>
      </c>
      <c r="C34" t="s">
        <v>8218</v>
      </c>
    </row>
    <row r="35" spans="1:3" x14ac:dyDescent="0.2">
      <c r="A35" s="25">
        <v>20000</v>
      </c>
      <c r="B35" s="6">
        <v>21905</v>
      </c>
      <c r="C35" t="s">
        <v>8218</v>
      </c>
    </row>
    <row r="36" spans="1:3" x14ac:dyDescent="0.2">
      <c r="A36" s="25">
        <v>2000</v>
      </c>
      <c r="B36" s="6">
        <v>2093</v>
      </c>
      <c r="C36" t="s">
        <v>8218</v>
      </c>
    </row>
    <row r="37" spans="1:3" x14ac:dyDescent="0.2">
      <c r="A37" s="25">
        <v>3500</v>
      </c>
      <c r="B37" s="6">
        <v>4340</v>
      </c>
      <c r="C37" t="s">
        <v>8218</v>
      </c>
    </row>
    <row r="38" spans="1:3" x14ac:dyDescent="0.2">
      <c r="A38" s="25">
        <v>3000</v>
      </c>
      <c r="B38" s="6">
        <v>4050</v>
      </c>
      <c r="C38" t="s">
        <v>8218</v>
      </c>
    </row>
    <row r="39" spans="1:3" x14ac:dyDescent="0.2">
      <c r="A39" s="25">
        <v>2000</v>
      </c>
      <c r="B39" s="6">
        <v>2055</v>
      </c>
      <c r="C39" t="s">
        <v>8218</v>
      </c>
    </row>
    <row r="40" spans="1:3" x14ac:dyDescent="0.2">
      <c r="A40" s="25">
        <v>2500</v>
      </c>
      <c r="B40" s="6">
        <v>2500</v>
      </c>
      <c r="C40" t="s">
        <v>8218</v>
      </c>
    </row>
    <row r="41" spans="1:3" x14ac:dyDescent="0.2">
      <c r="A41" s="25">
        <v>3500</v>
      </c>
      <c r="B41" s="6">
        <v>4559.13</v>
      </c>
      <c r="C41" t="s">
        <v>8218</v>
      </c>
    </row>
    <row r="42" spans="1:3" x14ac:dyDescent="0.2">
      <c r="A42" s="25">
        <v>1250</v>
      </c>
      <c r="B42" s="6">
        <v>1316</v>
      </c>
      <c r="C42" t="s">
        <v>8218</v>
      </c>
    </row>
    <row r="43" spans="1:3" x14ac:dyDescent="0.2">
      <c r="A43" s="25">
        <v>1000</v>
      </c>
      <c r="B43" s="6">
        <v>1200</v>
      </c>
      <c r="C43" t="s">
        <v>8218</v>
      </c>
    </row>
    <row r="44" spans="1:3" x14ac:dyDescent="0.2">
      <c r="A44" s="25">
        <v>1000</v>
      </c>
      <c r="B44" s="6">
        <v>1145</v>
      </c>
      <c r="C44" t="s">
        <v>8218</v>
      </c>
    </row>
    <row r="45" spans="1:3" x14ac:dyDescent="0.2">
      <c r="A45" s="25">
        <v>6000</v>
      </c>
      <c r="B45" s="6">
        <v>7140</v>
      </c>
      <c r="C45" t="s">
        <v>8218</v>
      </c>
    </row>
    <row r="46" spans="1:3" x14ac:dyDescent="0.2">
      <c r="A46" s="25">
        <v>5000</v>
      </c>
      <c r="B46" s="6">
        <v>5234</v>
      </c>
      <c r="C46" t="s">
        <v>8218</v>
      </c>
    </row>
    <row r="47" spans="1:3" x14ac:dyDescent="0.2">
      <c r="A47" s="25">
        <v>2500</v>
      </c>
      <c r="B47" s="6">
        <v>2946</v>
      </c>
      <c r="C47" t="s">
        <v>8218</v>
      </c>
    </row>
    <row r="48" spans="1:3" x14ac:dyDescent="0.2">
      <c r="A48" s="25">
        <v>1000</v>
      </c>
      <c r="B48" s="6">
        <v>1197</v>
      </c>
      <c r="C48" t="s">
        <v>8218</v>
      </c>
    </row>
    <row r="49" spans="1:3" x14ac:dyDescent="0.2">
      <c r="A49" s="25">
        <v>2000</v>
      </c>
      <c r="B49" s="6">
        <v>2050</v>
      </c>
      <c r="C49" t="s">
        <v>8218</v>
      </c>
    </row>
    <row r="50" spans="1:3" x14ac:dyDescent="0.2">
      <c r="A50" s="25">
        <v>3000</v>
      </c>
      <c r="B50" s="6">
        <v>3035</v>
      </c>
      <c r="C50" t="s">
        <v>8218</v>
      </c>
    </row>
    <row r="51" spans="1:3" x14ac:dyDescent="0.2">
      <c r="A51" s="25">
        <v>3000</v>
      </c>
      <c r="B51" s="6">
        <v>3160</v>
      </c>
      <c r="C51" t="s">
        <v>8218</v>
      </c>
    </row>
    <row r="52" spans="1:3" x14ac:dyDescent="0.2">
      <c r="A52" s="25">
        <v>2000</v>
      </c>
      <c r="B52" s="6">
        <v>2050</v>
      </c>
      <c r="C52" t="s">
        <v>8218</v>
      </c>
    </row>
    <row r="53" spans="1:3" x14ac:dyDescent="0.2">
      <c r="A53" s="25">
        <v>2000</v>
      </c>
      <c r="B53" s="6">
        <v>2152</v>
      </c>
      <c r="C53" t="s">
        <v>8218</v>
      </c>
    </row>
    <row r="54" spans="1:3" x14ac:dyDescent="0.2">
      <c r="A54" s="25">
        <v>10000</v>
      </c>
      <c r="B54" s="6">
        <v>11056.75</v>
      </c>
      <c r="C54" t="s">
        <v>8218</v>
      </c>
    </row>
    <row r="55" spans="1:3" x14ac:dyDescent="0.2">
      <c r="A55" s="25">
        <v>50</v>
      </c>
      <c r="B55" s="6">
        <v>75</v>
      </c>
      <c r="C55" t="s">
        <v>8218</v>
      </c>
    </row>
    <row r="56" spans="1:3" x14ac:dyDescent="0.2">
      <c r="A56" s="25">
        <v>700</v>
      </c>
      <c r="B56" s="6">
        <v>730</v>
      </c>
      <c r="C56" t="s">
        <v>8218</v>
      </c>
    </row>
    <row r="57" spans="1:3" x14ac:dyDescent="0.2">
      <c r="A57" s="25">
        <v>800</v>
      </c>
      <c r="B57" s="6">
        <v>924</v>
      </c>
      <c r="C57" t="s">
        <v>8218</v>
      </c>
    </row>
    <row r="58" spans="1:3" x14ac:dyDescent="0.2">
      <c r="A58" s="25">
        <v>8000</v>
      </c>
      <c r="B58" s="6">
        <v>8211.61</v>
      </c>
      <c r="C58" t="s">
        <v>8218</v>
      </c>
    </row>
    <row r="59" spans="1:3" x14ac:dyDescent="0.2">
      <c r="A59" s="25">
        <v>5000</v>
      </c>
      <c r="B59" s="6">
        <v>5070</v>
      </c>
      <c r="C59" t="s">
        <v>8218</v>
      </c>
    </row>
    <row r="60" spans="1:3" x14ac:dyDescent="0.2">
      <c r="A60" s="25">
        <v>5000</v>
      </c>
      <c r="B60" s="6">
        <v>5831.74</v>
      </c>
      <c r="C60" t="s">
        <v>8218</v>
      </c>
    </row>
    <row r="61" spans="1:3" x14ac:dyDescent="0.2">
      <c r="A61" s="25">
        <v>1000</v>
      </c>
      <c r="B61" s="6">
        <v>1330</v>
      </c>
      <c r="C61" t="s">
        <v>8218</v>
      </c>
    </row>
    <row r="62" spans="1:3" x14ac:dyDescent="0.2">
      <c r="A62" s="25">
        <v>500</v>
      </c>
      <c r="B62" s="6">
        <v>666</v>
      </c>
      <c r="C62" t="s">
        <v>8218</v>
      </c>
    </row>
    <row r="63" spans="1:3" x14ac:dyDescent="0.2">
      <c r="A63" s="25">
        <v>3000</v>
      </c>
      <c r="B63" s="6">
        <v>3055</v>
      </c>
      <c r="C63" t="s">
        <v>8218</v>
      </c>
    </row>
    <row r="64" spans="1:3" x14ac:dyDescent="0.2">
      <c r="A64" s="25">
        <v>10000</v>
      </c>
      <c r="B64" s="6">
        <v>12795</v>
      </c>
      <c r="C64" t="s">
        <v>8218</v>
      </c>
    </row>
    <row r="65" spans="1:3" x14ac:dyDescent="0.2">
      <c r="A65" s="25">
        <v>1000</v>
      </c>
      <c r="B65" s="6">
        <v>1150</v>
      </c>
      <c r="C65" t="s">
        <v>8218</v>
      </c>
    </row>
    <row r="66" spans="1:3" x14ac:dyDescent="0.2">
      <c r="A66" s="25">
        <v>400</v>
      </c>
      <c r="B66" s="6">
        <v>440</v>
      </c>
      <c r="C66" t="s">
        <v>8218</v>
      </c>
    </row>
    <row r="67" spans="1:3" x14ac:dyDescent="0.2">
      <c r="A67" s="25">
        <v>3000</v>
      </c>
      <c r="B67" s="6">
        <v>3363</v>
      </c>
      <c r="C67" t="s">
        <v>8218</v>
      </c>
    </row>
    <row r="68" spans="1:3" x14ac:dyDescent="0.2">
      <c r="A68" s="25">
        <v>5000</v>
      </c>
      <c r="B68" s="6">
        <v>6300</v>
      </c>
      <c r="C68" t="s">
        <v>8218</v>
      </c>
    </row>
    <row r="69" spans="1:3" x14ac:dyDescent="0.2">
      <c r="A69" s="25">
        <v>4500</v>
      </c>
      <c r="B69" s="6">
        <v>4511</v>
      </c>
      <c r="C69" t="s">
        <v>8218</v>
      </c>
    </row>
    <row r="70" spans="1:3" x14ac:dyDescent="0.2">
      <c r="A70" s="25">
        <v>2500</v>
      </c>
      <c r="B70" s="6">
        <v>2560</v>
      </c>
      <c r="C70" t="s">
        <v>8218</v>
      </c>
    </row>
    <row r="71" spans="1:3" x14ac:dyDescent="0.2">
      <c r="A71" s="25">
        <v>2500</v>
      </c>
      <c r="B71" s="6">
        <v>2705</v>
      </c>
      <c r="C71" t="s">
        <v>8218</v>
      </c>
    </row>
    <row r="72" spans="1:3" x14ac:dyDescent="0.2">
      <c r="A72" s="25">
        <v>10000</v>
      </c>
      <c r="B72" s="6">
        <v>10027</v>
      </c>
      <c r="C72" t="s">
        <v>8218</v>
      </c>
    </row>
    <row r="73" spans="1:3" x14ac:dyDescent="0.2">
      <c r="A73" s="25">
        <v>5000</v>
      </c>
      <c r="B73" s="6">
        <v>5665</v>
      </c>
      <c r="C73" t="s">
        <v>8218</v>
      </c>
    </row>
    <row r="74" spans="1:3" x14ac:dyDescent="0.2">
      <c r="A74" s="25">
        <v>2800</v>
      </c>
      <c r="B74" s="6">
        <v>3572.12</v>
      </c>
      <c r="C74" t="s">
        <v>8218</v>
      </c>
    </row>
    <row r="75" spans="1:3" x14ac:dyDescent="0.2">
      <c r="A75" s="25">
        <v>1500</v>
      </c>
      <c r="B75" s="6">
        <v>1616</v>
      </c>
      <c r="C75" t="s">
        <v>8218</v>
      </c>
    </row>
    <row r="76" spans="1:3" x14ac:dyDescent="0.2">
      <c r="A76" s="25">
        <v>250</v>
      </c>
      <c r="B76" s="6">
        <v>605</v>
      </c>
      <c r="C76" t="s">
        <v>8218</v>
      </c>
    </row>
    <row r="77" spans="1:3" x14ac:dyDescent="0.2">
      <c r="A77" s="25">
        <v>3000</v>
      </c>
      <c r="B77" s="6">
        <v>4247</v>
      </c>
      <c r="C77" t="s">
        <v>8218</v>
      </c>
    </row>
    <row r="78" spans="1:3" x14ac:dyDescent="0.2">
      <c r="A78" s="25">
        <v>600</v>
      </c>
      <c r="B78" s="6">
        <v>780</v>
      </c>
      <c r="C78" t="s">
        <v>8218</v>
      </c>
    </row>
    <row r="79" spans="1:3" x14ac:dyDescent="0.2">
      <c r="A79" s="25">
        <v>10000</v>
      </c>
      <c r="B79" s="6">
        <v>10603</v>
      </c>
      <c r="C79" t="s">
        <v>8218</v>
      </c>
    </row>
    <row r="80" spans="1:3" x14ac:dyDescent="0.2">
      <c r="A80" s="25">
        <v>5000</v>
      </c>
      <c r="B80" s="6">
        <v>5240</v>
      </c>
      <c r="C80" t="s">
        <v>8218</v>
      </c>
    </row>
    <row r="81" spans="1:3" x14ac:dyDescent="0.2">
      <c r="A81" s="25">
        <v>200</v>
      </c>
      <c r="B81" s="6">
        <v>272</v>
      </c>
      <c r="C81" t="s">
        <v>8218</v>
      </c>
    </row>
    <row r="82" spans="1:3" x14ac:dyDescent="0.2">
      <c r="A82" s="25">
        <v>1000</v>
      </c>
      <c r="B82" s="6">
        <v>1000</v>
      </c>
      <c r="C82" t="s">
        <v>8218</v>
      </c>
    </row>
    <row r="83" spans="1:3" x14ac:dyDescent="0.2">
      <c r="A83" s="25">
        <v>6000</v>
      </c>
      <c r="B83" s="6">
        <v>6000</v>
      </c>
      <c r="C83" t="s">
        <v>8218</v>
      </c>
    </row>
    <row r="84" spans="1:3" x14ac:dyDescent="0.2">
      <c r="A84" s="25">
        <v>100</v>
      </c>
      <c r="B84" s="6">
        <v>124</v>
      </c>
      <c r="C84" t="s">
        <v>8218</v>
      </c>
    </row>
    <row r="85" spans="1:3" x14ac:dyDescent="0.2">
      <c r="A85" s="25">
        <v>650</v>
      </c>
      <c r="B85" s="6">
        <v>760</v>
      </c>
      <c r="C85" t="s">
        <v>8218</v>
      </c>
    </row>
    <row r="86" spans="1:3" x14ac:dyDescent="0.2">
      <c r="A86" s="25">
        <v>3000</v>
      </c>
      <c r="B86" s="6">
        <v>3100</v>
      </c>
      <c r="C86" t="s">
        <v>8218</v>
      </c>
    </row>
    <row r="87" spans="1:3" x14ac:dyDescent="0.2">
      <c r="A87" s="25">
        <v>2000</v>
      </c>
      <c r="B87" s="6">
        <v>2155</v>
      </c>
      <c r="C87" t="s">
        <v>8218</v>
      </c>
    </row>
    <row r="88" spans="1:3" x14ac:dyDescent="0.2">
      <c r="A88" s="25">
        <v>2000</v>
      </c>
      <c r="B88" s="6">
        <v>2405</v>
      </c>
      <c r="C88" t="s">
        <v>8218</v>
      </c>
    </row>
    <row r="89" spans="1:3" x14ac:dyDescent="0.2">
      <c r="A89" s="25">
        <v>9500</v>
      </c>
      <c r="B89" s="6">
        <v>9536</v>
      </c>
      <c r="C89" t="s">
        <v>8218</v>
      </c>
    </row>
    <row r="90" spans="1:3" x14ac:dyDescent="0.2">
      <c r="A90" s="25">
        <v>2500</v>
      </c>
      <c r="B90" s="6">
        <v>2663</v>
      </c>
      <c r="C90" t="s">
        <v>8218</v>
      </c>
    </row>
    <row r="91" spans="1:3" x14ac:dyDescent="0.2">
      <c r="A91" s="25">
        <v>3000</v>
      </c>
      <c r="B91" s="6">
        <v>3000</v>
      </c>
      <c r="C91" t="s">
        <v>8218</v>
      </c>
    </row>
    <row r="92" spans="1:3" x14ac:dyDescent="0.2">
      <c r="A92" s="25">
        <v>3000</v>
      </c>
      <c r="B92" s="6">
        <v>3320</v>
      </c>
      <c r="C92" t="s">
        <v>8218</v>
      </c>
    </row>
    <row r="93" spans="1:3" x14ac:dyDescent="0.2">
      <c r="A93" s="25">
        <v>2500</v>
      </c>
      <c r="B93" s="6">
        <v>2867.99</v>
      </c>
      <c r="C93" t="s">
        <v>8218</v>
      </c>
    </row>
    <row r="94" spans="1:3" x14ac:dyDescent="0.2">
      <c r="A94" s="25">
        <v>2700</v>
      </c>
      <c r="B94" s="6">
        <v>2923</v>
      </c>
      <c r="C94" t="s">
        <v>8218</v>
      </c>
    </row>
    <row r="95" spans="1:3" x14ac:dyDescent="0.2">
      <c r="A95" s="25">
        <v>800</v>
      </c>
      <c r="B95" s="6">
        <v>1360</v>
      </c>
      <c r="C95" t="s">
        <v>8218</v>
      </c>
    </row>
    <row r="96" spans="1:3" x14ac:dyDescent="0.2">
      <c r="A96" s="25">
        <v>1000</v>
      </c>
      <c r="B96" s="6">
        <v>1870.99</v>
      </c>
      <c r="C96" t="s">
        <v>8218</v>
      </c>
    </row>
    <row r="97" spans="1:3" x14ac:dyDescent="0.2">
      <c r="A97" s="25">
        <v>450</v>
      </c>
      <c r="B97" s="6">
        <v>485</v>
      </c>
      <c r="C97" t="s">
        <v>8218</v>
      </c>
    </row>
    <row r="98" spans="1:3" x14ac:dyDescent="0.2">
      <c r="A98" s="25">
        <v>850</v>
      </c>
      <c r="B98" s="6">
        <v>850</v>
      </c>
      <c r="C98" t="s">
        <v>8218</v>
      </c>
    </row>
    <row r="99" spans="1:3" x14ac:dyDescent="0.2">
      <c r="A99" s="25">
        <v>2000</v>
      </c>
      <c r="B99" s="6">
        <v>2405</v>
      </c>
      <c r="C99" t="s">
        <v>8218</v>
      </c>
    </row>
    <row r="100" spans="1:3" x14ac:dyDescent="0.2">
      <c r="A100" s="25">
        <v>3500</v>
      </c>
      <c r="B100" s="6">
        <v>3900</v>
      </c>
      <c r="C100" t="s">
        <v>8218</v>
      </c>
    </row>
    <row r="101" spans="1:3" x14ac:dyDescent="0.2">
      <c r="A101" s="25">
        <v>2500</v>
      </c>
      <c r="B101" s="6">
        <v>2600</v>
      </c>
      <c r="C101" t="s">
        <v>8218</v>
      </c>
    </row>
    <row r="102" spans="1:3" x14ac:dyDescent="0.2">
      <c r="A102" s="25">
        <v>1000</v>
      </c>
      <c r="B102" s="6">
        <v>10</v>
      </c>
      <c r="C102" t="s">
        <v>8220</v>
      </c>
    </row>
    <row r="103" spans="1:3" x14ac:dyDescent="0.2">
      <c r="A103" s="25">
        <v>1500</v>
      </c>
      <c r="B103" s="6">
        <v>0</v>
      </c>
      <c r="C103" t="s">
        <v>8220</v>
      </c>
    </row>
    <row r="104" spans="1:3" x14ac:dyDescent="0.2">
      <c r="A104" s="25">
        <v>1200</v>
      </c>
      <c r="B104" s="6">
        <v>0</v>
      </c>
      <c r="C104" t="s">
        <v>8220</v>
      </c>
    </row>
    <row r="105" spans="1:3" x14ac:dyDescent="0.2">
      <c r="A105" s="25">
        <v>550</v>
      </c>
      <c r="B105" s="6">
        <v>30</v>
      </c>
      <c r="C105" t="s">
        <v>8220</v>
      </c>
    </row>
    <row r="106" spans="1:3" x14ac:dyDescent="0.2">
      <c r="A106" s="25">
        <v>7500</v>
      </c>
      <c r="B106" s="6">
        <v>2366</v>
      </c>
      <c r="C106" t="s">
        <v>8220</v>
      </c>
    </row>
    <row r="107" spans="1:3" x14ac:dyDescent="0.2">
      <c r="A107" s="25">
        <v>8000</v>
      </c>
      <c r="B107" s="6">
        <v>0</v>
      </c>
      <c r="C107" t="s">
        <v>8220</v>
      </c>
    </row>
    <row r="108" spans="1:3" x14ac:dyDescent="0.2">
      <c r="A108" s="25">
        <v>2000</v>
      </c>
      <c r="B108" s="6">
        <v>0</v>
      </c>
      <c r="C108" t="s">
        <v>8220</v>
      </c>
    </row>
    <row r="109" spans="1:3" x14ac:dyDescent="0.2">
      <c r="A109" s="25">
        <v>35000</v>
      </c>
      <c r="B109" s="6">
        <v>70</v>
      </c>
      <c r="C109" t="s">
        <v>8220</v>
      </c>
    </row>
    <row r="110" spans="1:3" x14ac:dyDescent="0.2">
      <c r="A110" s="25">
        <v>500</v>
      </c>
      <c r="B110" s="6">
        <v>5</v>
      </c>
      <c r="C110" t="s">
        <v>8220</v>
      </c>
    </row>
    <row r="111" spans="1:3" x14ac:dyDescent="0.2">
      <c r="A111" s="25">
        <v>8000</v>
      </c>
      <c r="B111" s="6">
        <v>311</v>
      </c>
      <c r="C111" t="s">
        <v>8220</v>
      </c>
    </row>
    <row r="112" spans="1:3" x14ac:dyDescent="0.2">
      <c r="A112" s="25">
        <v>4500</v>
      </c>
      <c r="B112" s="6">
        <v>0</v>
      </c>
      <c r="C112" t="s">
        <v>8220</v>
      </c>
    </row>
    <row r="113" spans="1:3" x14ac:dyDescent="0.2">
      <c r="A113" s="25">
        <v>5000</v>
      </c>
      <c r="B113" s="6">
        <v>95</v>
      </c>
      <c r="C113" t="s">
        <v>8220</v>
      </c>
    </row>
    <row r="114" spans="1:3" x14ac:dyDescent="0.2">
      <c r="A114" s="25">
        <v>9500</v>
      </c>
      <c r="B114" s="6">
        <v>0</v>
      </c>
      <c r="C114" t="s">
        <v>8220</v>
      </c>
    </row>
    <row r="115" spans="1:3" x14ac:dyDescent="0.2">
      <c r="A115" s="25">
        <v>1000</v>
      </c>
      <c r="B115" s="6">
        <v>417</v>
      </c>
      <c r="C115" t="s">
        <v>8220</v>
      </c>
    </row>
    <row r="116" spans="1:3" x14ac:dyDescent="0.2">
      <c r="A116" s="25">
        <v>600</v>
      </c>
      <c r="B116" s="6">
        <v>300</v>
      </c>
      <c r="C116" t="s">
        <v>8220</v>
      </c>
    </row>
    <row r="117" spans="1:3" x14ac:dyDescent="0.2">
      <c r="A117" s="25">
        <v>3000</v>
      </c>
      <c r="B117" s="6">
        <v>146</v>
      </c>
      <c r="C117" t="s">
        <v>8220</v>
      </c>
    </row>
    <row r="118" spans="1:3" x14ac:dyDescent="0.2">
      <c r="A118" s="25">
        <v>38000</v>
      </c>
      <c r="B118" s="6">
        <v>7500</v>
      </c>
      <c r="C118" t="s">
        <v>8220</v>
      </c>
    </row>
    <row r="119" spans="1:3" x14ac:dyDescent="0.2">
      <c r="A119" s="25">
        <v>1000</v>
      </c>
      <c r="B119" s="6">
        <v>0</v>
      </c>
      <c r="C119" t="s">
        <v>8220</v>
      </c>
    </row>
    <row r="120" spans="1:3" x14ac:dyDescent="0.2">
      <c r="A120" s="25">
        <v>2000</v>
      </c>
      <c r="B120" s="6">
        <v>35</v>
      </c>
      <c r="C120" t="s">
        <v>8220</v>
      </c>
    </row>
    <row r="121" spans="1:3" x14ac:dyDescent="0.2">
      <c r="A121" s="25">
        <v>4000</v>
      </c>
      <c r="B121" s="6">
        <v>266</v>
      </c>
      <c r="C121" t="s">
        <v>8220</v>
      </c>
    </row>
    <row r="122" spans="1:3" x14ac:dyDescent="0.2">
      <c r="A122" s="25">
        <v>250</v>
      </c>
      <c r="B122" s="6">
        <v>80</v>
      </c>
      <c r="C122" t="s">
        <v>8220</v>
      </c>
    </row>
    <row r="123" spans="1:3" x14ac:dyDescent="0.2">
      <c r="A123" s="25">
        <v>12700</v>
      </c>
      <c r="B123" s="6">
        <v>55</v>
      </c>
      <c r="C123" t="s">
        <v>8220</v>
      </c>
    </row>
    <row r="124" spans="1:3" x14ac:dyDescent="0.2">
      <c r="A124" s="25">
        <v>50000</v>
      </c>
      <c r="B124" s="6">
        <v>20</v>
      </c>
      <c r="C124" t="s">
        <v>8220</v>
      </c>
    </row>
    <row r="125" spans="1:3" x14ac:dyDescent="0.2">
      <c r="A125" s="25">
        <v>2500</v>
      </c>
      <c r="B125" s="6">
        <v>40</v>
      </c>
      <c r="C125" t="s">
        <v>8220</v>
      </c>
    </row>
    <row r="126" spans="1:3" x14ac:dyDescent="0.2">
      <c r="A126" s="25">
        <v>2888</v>
      </c>
      <c r="B126" s="6">
        <v>0</v>
      </c>
      <c r="C126" t="s">
        <v>8220</v>
      </c>
    </row>
    <row r="127" spans="1:3" x14ac:dyDescent="0.2">
      <c r="A127" s="25">
        <v>5000</v>
      </c>
      <c r="B127" s="6">
        <v>45</v>
      </c>
      <c r="C127" t="s">
        <v>8220</v>
      </c>
    </row>
    <row r="128" spans="1:3" x14ac:dyDescent="0.2">
      <c r="A128" s="25">
        <v>2500</v>
      </c>
      <c r="B128" s="6">
        <v>504</v>
      </c>
      <c r="C128" t="s">
        <v>8220</v>
      </c>
    </row>
    <row r="129" spans="1:3" x14ac:dyDescent="0.2">
      <c r="A129" s="25">
        <v>15000</v>
      </c>
      <c r="B129" s="6">
        <v>6301.76</v>
      </c>
      <c r="C129" t="s">
        <v>8220</v>
      </c>
    </row>
    <row r="130" spans="1:3" x14ac:dyDescent="0.2">
      <c r="A130" s="25">
        <v>20000</v>
      </c>
      <c r="B130" s="6">
        <v>177</v>
      </c>
      <c r="C130" t="s">
        <v>8220</v>
      </c>
    </row>
    <row r="131" spans="1:3" x14ac:dyDescent="0.2">
      <c r="A131" s="25">
        <v>5000</v>
      </c>
      <c r="B131" s="6">
        <v>750</v>
      </c>
      <c r="C131" t="s">
        <v>8220</v>
      </c>
    </row>
    <row r="132" spans="1:3" x14ac:dyDescent="0.2">
      <c r="A132" s="25">
        <v>10000</v>
      </c>
      <c r="B132" s="6">
        <v>467</v>
      </c>
      <c r="C132" t="s">
        <v>8220</v>
      </c>
    </row>
    <row r="133" spans="1:3" x14ac:dyDescent="0.2">
      <c r="A133" s="25">
        <v>3000</v>
      </c>
      <c r="B133" s="6">
        <v>0</v>
      </c>
      <c r="C133" t="s">
        <v>8220</v>
      </c>
    </row>
    <row r="134" spans="1:3" x14ac:dyDescent="0.2">
      <c r="A134" s="25">
        <v>2500</v>
      </c>
      <c r="B134" s="6">
        <v>953</v>
      </c>
      <c r="C134" t="s">
        <v>8220</v>
      </c>
    </row>
    <row r="135" spans="1:3" x14ac:dyDescent="0.2">
      <c r="A135" s="25">
        <v>5000</v>
      </c>
      <c r="B135" s="6">
        <v>271</v>
      </c>
      <c r="C135" t="s">
        <v>8220</v>
      </c>
    </row>
    <row r="136" spans="1:3" x14ac:dyDescent="0.2">
      <c r="A136" s="25">
        <v>20000</v>
      </c>
      <c r="B136" s="6">
        <v>7</v>
      </c>
      <c r="C136" t="s">
        <v>8220</v>
      </c>
    </row>
    <row r="137" spans="1:3" x14ac:dyDescent="0.2">
      <c r="A137" s="25">
        <v>150000</v>
      </c>
      <c r="B137" s="6">
        <v>0</v>
      </c>
      <c r="C137" t="s">
        <v>8220</v>
      </c>
    </row>
    <row r="138" spans="1:3" x14ac:dyDescent="0.2">
      <c r="A138" s="25">
        <v>6000</v>
      </c>
      <c r="B138" s="6">
        <v>650</v>
      </c>
      <c r="C138" t="s">
        <v>8220</v>
      </c>
    </row>
    <row r="139" spans="1:3" x14ac:dyDescent="0.2">
      <c r="A139" s="25">
        <v>3000</v>
      </c>
      <c r="B139" s="6">
        <v>63</v>
      </c>
      <c r="C139" t="s">
        <v>8220</v>
      </c>
    </row>
    <row r="140" spans="1:3" x14ac:dyDescent="0.2">
      <c r="A140" s="25">
        <v>11200</v>
      </c>
      <c r="B140" s="6">
        <v>29</v>
      </c>
      <c r="C140" t="s">
        <v>8220</v>
      </c>
    </row>
    <row r="141" spans="1:3" x14ac:dyDescent="0.2">
      <c r="A141" s="25">
        <v>12000</v>
      </c>
      <c r="B141" s="6">
        <v>2800</v>
      </c>
      <c r="C141" t="s">
        <v>8220</v>
      </c>
    </row>
    <row r="142" spans="1:3" x14ac:dyDescent="0.2">
      <c r="A142" s="25">
        <v>5500</v>
      </c>
      <c r="B142" s="6">
        <v>0</v>
      </c>
      <c r="C142" t="s">
        <v>8220</v>
      </c>
    </row>
    <row r="143" spans="1:3" x14ac:dyDescent="0.2">
      <c r="A143" s="25">
        <v>750</v>
      </c>
      <c r="B143" s="6">
        <v>252</v>
      </c>
      <c r="C143" t="s">
        <v>8220</v>
      </c>
    </row>
    <row r="144" spans="1:3" x14ac:dyDescent="0.2">
      <c r="A144" s="25">
        <v>10000</v>
      </c>
      <c r="B144" s="6">
        <v>1908</v>
      </c>
      <c r="C144" t="s">
        <v>8220</v>
      </c>
    </row>
    <row r="145" spans="1:3" x14ac:dyDescent="0.2">
      <c r="A145" s="25">
        <v>45000</v>
      </c>
      <c r="B145" s="6">
        <v>185</v>
      </c>
      <c r="C145" t="s">
        <v>8220</v>
      </c>
    </row>
    <row r="146" spans="1:3" x14ac:dyDescent="0.2">
      <c r="A146" s="25">
        <v>400</v>
      </c>
      <c r="B146" s="6">
        <v>130</v>
      </c>
      <c r="C146" t="s">
        <v>8220</v>
      </c>
    </row>
    <row r="147" spans="1:3" x14ac:dyDescent="0.2">
      <c r="A147" s="25">
        <v>200</v>
      </c>
      <c r="B147" s="6">
        <v>10</v>
      </c>
      <c r="C147" t="s">
        <v>8220</v>
      </c>
    </row>
    <row r="148" spans="1:3" x14ac:dyDescent="0.2">
      <c r="A148" s="25">
        <v>3000</v>
      </c>
      <c r="B148" s="6">
        <v>5</v>
      </c>
      <c r="C148" t="s">
        <v>8220</v>
      </c>
    </row>
    <row r="149" spans="1:3" x14ac:dyDescent="0.2">
      <c r="A149" s="25">
        <v>30000</v>
      </c>
      <c r="B149" s="6">
        <v>0</v>
      </c>
      <c r="C149" t="s">
        <v>8220</v>
      </c>
    </row>
    <row r="150" spans="1:3" x14ac:dyDescent="0.2">
      <c r="A150" s="25">
        <v>3000</v>
      </c>
      <c r="B150" s="6">
        <v>1142</v>
      </c>
      <c r="C150" t="s">
        <v>8220</v>
      </c>
    </row>
    <row r="151" spans="1:3" x14ac:dyDescent="0.2">
      <c r="A151" s="25">
        <v>2000</v>
      </c>
      <c r="B151" s="6">
        <v>21</v>
      </c>
      <c r="C151" t="s">
        <v>8220</v>
      </c>
    </row>
    <row r="152" spans="1:3" x14ac:dyDescent="0.2">
      <c r="A152" s="25">
        <v>10000</v>
      </c>
      <c r="B152" s="6">
        <v>273</v>
      </c>
      <c r="C152" t="s">
        <v>8220</v>
      </c>
    </row>
    <row r="153" spans="1:3" x14ac:dyDescent="0.2">
      <c r="A153" s="25">
        <v>5500</v>
      </c>
      <c r="B153" s="6">
        <v>500</v>
      </c>
      <c r="C153" t="s">
        <v>8220</v>
      </c>
    </row>
    <row r="154" spans="1:3" x14ac:dyDescent="0.2">
      <c r="A154" s="25">
        <v>5000</v>
      </c>
      <c r="B154" s="6">
        <v>25</v>
      </c>
      <c r="C154" t="s">
        <v>8220</v>
      </c>
    </row>
    <row r="155" spans="1:3" x14ac:dyDescent="0.2">
      <c r="A155" s="25">
        <v>50000</v>
      </c>
      <c r="B155" s="6">
        <v>0</v>
      </c>
      <c r="C155" t="s">
        <v>8220</v>
      </c>
    </row>
    <row r="156" spans="1:3" x14ac:dyDescent="0.2">
      <c r="A156" s="25">
        <v>500</v>
      </c>
      <c r="B156" s="6">
        <v>23</v>
      </c>
      <c r="C156" t="s">
        <v>8220</v>
      </c>
    </row>
    <row r="157" spans="1:3" x14ac:dyDescent="0.2">
      <c r="A157" s="25">
        <v>3000</v>
      </c>
      <c r="B157" s="6">
        <v>625</v>
      </c>
      <c r="C157" t="s">
        <v>8220</v>
      </c>
    </row>
    <row r="158" spans="1:3" x14ac:dyDescent="0.2">
      <c r="A158" s="25">
        <v>12000</v>
      </c>
      <c r="B158" s="6">
        <v>550</v>
      </c>
      <c r="C158" t="s">
        <v>8220</v>
      </c>
    </row>
    <row r="159" spans="1:3" x14ac:dyDescent="0.2">
      <c r="A159" s="25">
        <v>7500</v>
      </c>
      <c r="B159" s="6">
        <v>316</v>
      </c>
      <c r="C159" t="s">
        <v>8220</v>
      </c>
    </row>
    <row r="160" spans="1:3" x14ac:dyDescent="0.2">
      <c r="A160" s="25">
        <v>10000</v>
      </c>
      <c r="B160" s="6">
        <v>0</v>
      </c>
      <c r="C160" t="s">
        <v>8220</v>
      </c>
    </row>
    <row r="161" spans="1:3" x14ac:dyDescent="0.2">
      <c r="A161" s="25">
        <v>5500</v>
      </c>
      <c r="B161" s="6">
        <v>3405</v>
      </c>
      <c r="C161" t="s">
        <v>8220</v>
      </c>
    </row>
    <row r="162" spans="1:3" x14ac:dyDescent="0.2">
      <c r="A162" s="25">
        <v>750</v>
      </c>
      <c r="B162" s="6">
        <v>6</v>
      </c>
      <c r="C162" t="s">
        <v>8220</v>
      </c>
    </row>
    <row r="163" spans="1:3" x14ac:dyDescent="0.2">
      <c r="A163" s="25">
        <v>150000</v>
      </c>
      <c r="B163" s="6">
        <v>25</v>
      </c>
      <c r="C163" t="s">
        <v>8220</v>
      </c>
    </row>
    <row r="164" spans="1:3" x14ac:dyDescent="0.2">
      <c r="A164" s="25">
        <v>5000</v>
      </c>
      <c r="B164" s="6">
        <v>39</v>
      </c>
      <c r="C164" t="s">
        <v>8220</v>
      </c>
    </row>
    <row r="165" spans="1:3" x14ac:dyDescent="0.2">
      <c r="A165" s="25">
        <v>1500</v>
      </c>
      <c r="B165" s="6">
        <v>75</v>
      </c>
      <c r="C165" t="s">
        <v>8220</v>
      </c>
    </row>
    <row r="166" spans="1:3" x14ac:dyDescent="0.2">
      <c r="A166" s="25">
        <v>3500</v>
      </c>
      <c r="B166" s="6">
        <v>622</v>
      </c>
      <c r="C166" t="s">
        <v>8220</v>
      </c>
    </row>
    <row r="167" spans="1:3" x14ac:dyDescent="0.2">
      <c r="A167" s="25">
        <v>6000</v>
      </c>
      <c r="B167" s="6">
        <v>565</v>
      </c>
      <c r="C167" t="s">
        <v>8220</v>
      </c>
    </row>
    <row r="168" spans="1:3" x14ac:dyDescent="0.2">
      <c r="A168" s="25">
        <v>2500</v>
      </c>
      <c r="B168" s="6">
        <v>2</v>
      </c>
      <c r="C168" t="s">
        <v>8220</v>
      </c>
    </row>
    <row r="169" spans="1:3" x14ac:dyDescent="0.2">
      <c r="A169" s="25">
        <v>9600</v>
      </c>
      <c r="B169" s="6">
        <v>264</v>
      </c>
      <c r="C169" t="s">
        <v>8220</v>
      </c>
    </row>
    <row r="170" spans="1:3" x14ac:dyDescent="0.2">
      <c r="A170" s="25">
        <v>180000</v>
      </c>
      <c r="B170" s="6">
        <v>20</v>
      </c>
      <c r="C170" t="s">
        <v>8220</v>
      </c>
    </row>
    <row r="171" spans="1:3" x14ac:dyDescent="0.2">
      <c r="A171" s="25">
        <v>30000</v>
      </c>
      <c r="B171" s="6">
        <v>1</v>
      </c>
      <c r="C171" t="s">
        <v>8220</v>
      </c>
    </row>
    <row r="172" spans="1:3" x14ac:dyDescent="0.2">
      <c r="A172" s="25">
        <v>1800</v>
      </c>
      <c r="B172" s="6">
        <v>657</v>
      </c>
      <c r="C172" t="s">
        <v>8220</v>
      </c>
    </row>
    <row r="173" spans="1:3" x14ac:dyDescent="0.2">
      <c r="A173" s="25">
        <v>14440</v>
      </c>
      <c r="B173" s="6">
        <v>2030</v>
      </c>
      <c r="C173" t="s">
        <v>8220</v>
      </c>
    </row>
    <row r="174" spans="1:3" x14ac:dyDescent="0.2">
      <c r="A174" s="25">
        <v>10000</v>
      </c>
      <c r="B174" s="6">
        <v>2</v>
      </c>
      <c r="C174" t="s">
        <v>8220</v>
      </c>
    </row>
    <row r="175" spans="1:3" x14ac:dyDescent="0.2">
      <c r="A175" s="25">
        <v>25000</v>
      </c>
      <c r="B175" s="6">
        <v>1</v>
      </c>
      <c r="C175" t="s">
        <v>8220</v>
      </c>
    </row>
    <row r="176" spans="1:3" x14ac:dyDescent="0.2">
      <c r="A176" s="25">
        <v>1000</v>
      </c>
      <c r="B176" s="6">
        <v>611</v>
      </c>
      <c r="C176" t="s">
        <v>8220</v>
      </c>
    </row>
    <row r="177" spans="1:3" x14ac:dyDescent="0.2">
      <c r="A177" s="25">
        <v>1850</v>
      </c>
      <c r="B177" s="6">
        <v>145</v>
      </c>
      <c r="C177" t="s">
        <v>8220</v>
      </c>
    </row>
    <row r="178" spans="1:3" x14ac:dyDescent="0.2">
      <c r="A178" s="25">
        <v>2000</v>
      </c>
      <c r="B178" s="6">
        <v>437</v>
      </c>
      <c r="C178" t="s">
        <v>8220</v>
      </c>
    </row>
    <row r="179" spans="1:3" x14ac:dyDescent="0.2">
      <c r="A179" s="25">
        <v>5000</v>
      </c>
      <c r="B179" s="6">
        <v>1362</v>
      </c>
      <c r="C179" t="s">
        <v>8220</v>
      </c>
    </row>
    <row r="180" spans="1:3" x14ac:dyDescent="0.2">
      <c r="A180" s="25">
        <v>600</v>
      </c>
      <c r="B180" s="6">
        <v>51</v>
      </c>
      <c r="C180" t="s">
        <v>8220</v>
      </c>
    </row>
    <row r="181" spans="1:3" x14ac:dyDescent="0.2">
      <c r="A181" s="25">
        <v>2500</v>
      </c>
      <c r="B181" s="6">
        <v>671</v>
      </c>
      <c r="C181" t="s">
        <v>8220</v>
      </c>
    </row>
    <row r="182" spans="1:3" x14ac:dyDescent="0.2">
      <c r="A182" s="25">
        <v>5000</v>
      </c>
      <c r="B182" s="6">
        <v>5481</v>
      </c>
      <c r="C182" t="s">
        <v>8218</v>
      </c>
    </row>
    <row r="183" spans="1:3" x14ac:dyDescent="0.2">
      <c r="A183" s="25">
        <v>1000</v>
      </c>
      <c r="B183" s="6">
        <v>1218</v>
      </c>
      <c r="C183" t="s">
        <v>8218</v>
      </c>
    </row>
    <row r="184" spans="1:3" x14ac:dyDescent="0.2">
      <c r="A184" s="25">
        <v>10000</v>
      </c>
      <c r="B184" s="6">
        <v>10685</v>
      </c>
      <c r="C184" t="s">
        <v>8218</v>
      </c>
    </row>
    <row r="185" spans="1:3" x14ac:dyDescent="0.2">
      <c r="A185" s="25">
        <v>5000</v>
      </c>
      <c r="B185" s="6">
        <v>5035.6899999999996</v>
      </c>
      <c r="C185" t="s">
        <v>8218</v>
      </c>
    </row>
    <row r="186" spans="1:3" x14ac:dyDescent="0.2">
      <c r="A186" s="25">
        <v>1500</v>
      </c>
      <c r="B186" s="6">
        <v>1635</v>
      </c>
      <c r="C186" t="s">
        <v>8218</v>
      </c>
    </row>
    <row r="187" spans="1:3" x14ac:dyDescent="0.2">
      <c r="A187" s="25">
        <v>10000</v>
      </c>
      <c r="B187" s="6">
        <v>11363</v>
      </c>
      <c r="C187" t="s">
        <v>8218</v>
      </c>
    </row>
    <row r="188" spans="1:3" x14ac:dyDescent="0.2">
      <c r="A188" s="25">
        <v>5000</v>
      </c>
      <c r="B188" s="6">
        <v>5696</v>
      </c>
      <c r="C188" t="s">
        <v>8218</v>
      </c>
    </row>
    <row r="189" spans="1:3" x14ac:dyDescent="0.2">
      <c r="A189" s="25">
        <v>3500</v>
      </c>
      <c r="B189" s="6">
        <v>3710</v>
      </c>
      <c r="C189" t="s">
        <v>8218</v>
      </c>
    </row>
    <row r="190" spans="1:3" x14ac:dyDescent="0.2">
      <c r="A190" s="25">
        <v>1000</v>
      </c>
      <c r="B190" s="6">
        <v>1625</v>
      </c>
      <c r="C190" t="s">
        <v>8218</v>
      </c>
    </row>
    <row r="191" spans="1:3" x14ac:dyDescent="0.2">
      <c r="A191" s="25">
        <v>6000</v>
      </c>
      <c r="B191" s="6">
        <v>6360</v>
      </c>
      <c r="C191" t="s">
        <v>8218</v>
      </c>
    </row>
    <row r="192" spans="1:3" x14ac:dyDescent="0.2">
      <c r="A192" s="25">
        <v>3200</v>
      </c>
      <c r="B192" s="6">
        <v>3205</v>
      </c>
      <c r="C192" t="s">
        <v>8218</v>
      </c>
    </row>
    <row r="193" spans="1:3" x14ac:dyDescent="0.2">
      <c r="A193" s="25">
        <v>2000</v>
      </c>
      <c r="B193" s="6">
        <v>2107</v>
      </c>
      <c r="C193" t="s">
        <v>8218</v>
      </c>
    </row>
    <row r="194" spans="1:3" x14ac:dyDescent="0.2">
      <c r="A194" s="25">
        <v>5000</v>
      </c>
      <c r="B194" s="6">
        <v>8740</v>
      </c>
      <c r="C194" t="s">
        <v>8218</v>
      </c>
    </row>
    <row r="195" spans="1:3" x14ac:dyDescent="0.2">
      <c r="A195" s="25">
        <v>5000</v>
      </c>
      <c r="B195" s="6">
        <v>5100</v>
      </c>
      <c r="C195" t="s">
        <v>8218</v>
      </c>
    </row>
    <row r="196" spans="1:3" x14ac:dyDescent="0.2">
      <c r="A196" s="25">
        <v>8000</v>
      </c>
      <c r="B196" s="6">
        <v>8010</v>
      </c>
      <c r="C196" t="s">
        <v>8218</v>
      </c>
    </row>
    <row r="197" spans="1:3" x14ac:dyDescent="0.2">
      <c r="A197" s="25">
        <v>70</v>
      </c>
      <c r="B197" s="6">
        <v>120</v>
      </c>
      <c r="C197" t="s">
        <v>8218</v>
      </c>
    </row>
    <row r="198" spans="1:3" x14ac:dyDescent="0.2">
      <c r="A198" s="25">
        <v>3000</v>
      </c>
      <c r="B198" s="6">
        <v>3407</v>
      </c>
      <c r="C198" t="s">
        <v>8218</v>
      </c>
    </row>
    <row r="199" spans="1:3" x14ac:dyDescent="0.2">
      <c r="A199" s="25">
        <v>750</v>
      </c>
      <c r="B199" s="6">
        <v>971</v>
      </c>
      <c r="C199" t="s">
        <v>8218</v>
      </c>
    </row>
    <row r="200" spans="1:3" x14ac:dyDescent="0.2">
      <c r="A200" s="25">
        <v>5000</v>
      </c>
      <c r="B200" s="6">
        <v>5070</v>
      </c>
      <c r="C200" t="s">
        <v>8218</v>
      </c>
    </row>
    <row r="201" spans="1:3" x14ac:dyDescent="0.2">
      <c r="A201" s="25">
        <v>3000</v>
      </c>
      <c r="B201" s="6">
        <v>3275</v>
      </c>
      <c r="C201" t="s">
        <v>8218</v>
      </c>
    </row>
    <row r="202" spans="1:3" x14ac:dyDescent="0.2">
      <c r="A202" s="25">
        <v>15000</v>
      </c>
      <c r="B202" s="6">
        <v>16291</v>
      </c>
      <c r="C202" t="s">
        <v>8221</v>
      </c>
    </row>
    <row r="203" spans="1:3" x14ac:dyDescent="0.2">
      <c r="A203" s="25">
        <v>1250</v>
      </c>
      <c r="B203" s="6">
        <v>10</v>
      </c>
      <c r="C203" t="s">
        <v>8221</v>
      </c>
    </row>
    <row r="204" spans="1:3" x14ac:dyDescent="0.2">
      <c r="A204" s="25">
        <v>10000</v>
      </c>
      <c r="B204" s="6">
        <v>375</v>
      </c>
      <c r="C204" t="s">
        <v>8221</v>
      </c>
    </row>
    <row r="205" spans="1:3" x14ac:dyDescent="0.2">
      <c r="A205" s="25">
        <v>4100</v>
      </c>
      <c r="B205" s="6">
        <v>645</v>
      </c>
      <c r="C205" t="s">
        <v>8221</v>
      </c>
    </row>
    <row r="206" spans="1:3" x14ac:dyDescent="0.2">
      <c r="A206" s="25">
        <v>30000</v>
      </c>
      <c r="B206" s="6">
        <v>10</v>
      </c>
      <c r="C206" t="s">
        <v>8221</v>
      </c>
    </row>
    <row r="207" spans="1:3" x14ac:dyDescent="0.2">
      <c r="A207" s="25">
        <v>500</v>
      </c>
      <c r="B207" s="6">
        <v>540</v>
      </c>
      <c r="C207" t="s">
        <v>8221</v>
      </c>
    </row>
    <row r="208" spans="1:3" x14ac:dyDescent="0.2">
      <c r="A208" s="25">
        <v>1000</v>
      </c>
      <c r="B208" s="6">
        <v>225</v>
      </c>
      <c r="C208" t="s">
        <v>8221</v>
      </c>
    </row>
    <row r="209" spans="1:3" x14ac:dyDescent="0.2">
      <c r="A209" s="25">
        <v>777</v>
      </c>
      <c r="B209" s="6">
        <v>162</v>
      </c>
      <c r="C209" t="s">
        <v>8221</v>
      </c>
    </row>
    <row r="210" spans="1:3" x14ac:dyDescent="0.2">
      <c r="A210" s="25">
        <v>500</v>
      </c>
      <c r="B210" s="6">
        <v>639</v>
      </c>
      <c r="C210" t="s">
        <v>8221</v>
      </c>
    </row>
    <row r="211" spans="1:3" x14ac:dyDescent="0.2">
      <c r="A211" s="25">
        <v>1500</v>
      </c>
      <c r="B211" s="6">
        <v>50</v>
      </c>
      <c r="C211" t="s">
        <v>8221</v>
      </c>
    </row>
    <row r="212" spans="1:3" x14ac:dyDescent="0.2">
      <c r="A212" s="25">
        <v>200</v>
      </c>
      <c r="B212" s="6">
        <v>0</v>
      </c>
      <c r="C212" t="s">
        <v>8221</v>
      </c>
    </row>
    <row r="213" spans="1:3" x14ac:dyDescent="0.2">
      <c r="A213" s="25">
        <v>50000</v>
      </c>
      <c r="B213" s="6">
        <v>2700</v>
      </c>
      <c r="C213" t="s">
        <v>8221</v>
      </c>
    </row>
    <row r="214" spans="1:3" x14ac:dyDescent="0.2">
      <c r="A214" s="25">
        <v>10000</v>
      </c>
      <c r="B214" s="6">
        <v>96</v>
      </c>
      <c r="C214" t="s">
        <v>8221</v>
      </c>
    </row>
    <row r="215" spans="1:3" x14ac:dyDescent="0.2">
      <c r="A215" s="25">
        <v>500</v>
      </c>
      <c r="B215" s="6">
        <v>258</v>
      </c>
      <c r="C215" t="s">
        <v>8221</v>
      </c>
    </row>
    <row r="216" spans="1:3" x14ac:dyDescent="0.2">
      <c r="A216" s="25">
        <v>2750</v>
      </c>
      <c r="B216" s="6">
        <v>45</v>
      </c>
      <c r="C216" t="s">
        <v>8221</v>
      </c>
    </row>
    <row r="217" spans="1:3" x14ac:dyDescent="0.2">
      <c r="A217" s="25">
        <v>700</v>
      </c>
      <c r="B217" s="6">
        <v>0</v>
      </c>
      <c r="C217" t="s">
        <v>8221</v>
      </c>
    </row>
    <row r="218" spans="1:3" x14ac:dyDescent="0.2">
      <c r="A218" s="25">
        <v>10000</v>
      </c>
      <c r="B218" s="6">
        <v>7540</v>
      </c>
      <c r="C218" t="s">
        <v>8221</v>
      </c>
    </row>
    <row r="219" spans="1:3" x14ac:dyDescent="0.2">
      <c r="A219" s="25">
        <v>25000</v>
      </c>
      <c r="B219" s="6">
        <v>0</v>
      </c>
      <c r="C219" t="s">
        <v>8221</v>
      </c>
    </row>
    <row r="220" spans="1:3" x14ac:dyDescent="0.2">
      <c r="A220" s="25">
        <v>50000</v>
      </c>
      <c r="B220" s="6">
        <v>5250</v>
      </c>
      <c r="C220" t="s">
        <v>8221</v>
      </c>
    </row>
    <row r="221" spans="1:3" x14ac:dyDescent="0.2">
      <c r="A221" s="25">
        <v>20000</v>
      </c>
      <c r="B221" s="6">
        <v>23505</v>
      </c>
      <c r="C221" t="s">
        <v>8218</v>
      </c>
    </row>
    <row r="222" spans="1:3" x14ac:dyDescent="0.2">
      <c r="A222" s="25">
        <v>1800</v>
      </c>
      <c r="B222" s="6">
        <v>2361</v>
      </c>
      <c r="C222" t="s">
        <v>8218</v>
      </c>
    </row>
    <row r="223" spans="1:3" x14ac:dyDescent="0.2">
      <c r="A223" s="25">
        <v>1250</v>
      </c>
      <c r="B223" s="6">
        <v>1300</v>
      </c>
      <c r="C223" t="s">
        <v>8218</v>
      </c>
    </row>
    <row r="224" spans="1:3" x14ac:dyDescent="0.2">
      <c r="A224" s="25">
        <v>3500</v>
      </c>
      <c r="B224" s="6">
        <v>3535</v>
      </c>
      <c r="C224" t="s">
        <v>8218</v>
      </c>
    </row>
    <row r="225" spans="1:3" x14ac:dyDescent="0.2">
      <c r="A225" s="25">
        <v>3500</v>
      </c>
      <c r="B225" s="6">
        <v>3514</v>
      </c>
      <c r="C225" t="s">
        <v>8218</v>
      </c>
    </row>
    <row r="226" spans="1:3" x14ac:dyDescent="0.2">
      <c r="A226" s="25">
        <v>2200</v>
      </c>
      <c r="B226" s="6">
        <v>2331</v>
      </c>
      <c r="C226" t="s">
        <v>8218</v>
      </c>
    </row>
    <row r="227" spans="1:3" x14ac:dyDescent="0.2">
      <c r="A227" s="25">
        <v>3000</v>
      </c>
      <c r="B227" s="6">
        <v>10067.5</v>
      </c>
      <c r="C227" t="s">
        <v>8218</v>
      </c>
    </row>
    <row r="228" spans="1:3" x14ac:dyDescent="0.2">
      <c r="A228" s="25">
        <v>7000</v>
      </c>
      <c r="B228" s="6">
        <v>7905</v>
      </c>
      <c r="C228" t="s">
        <v>8218</v>
      </c>
    </row>
    <row r="229" spans="1:3" x14ac:dyDescent="0.2">
      <c r="A229" s="25">
        <v>5000</v>
      </c>
      <c r="B229" s="6">
        <v>9425.23</v>
      </c>
      <c r="C229" t="s">
        <v>8218</v>
      </c>
    </row>
    <row r="230" spans="1:3" x14ac:dyDescent="0.2">
      <c r="A230" s="25">
        <v>5500</v>
      </c>
      <c r="B230" s="6">
        <v>5600</v>
      </c>
      <c r="C230" t="s">
        <v>8218</v>
      </c>
    </row>
    <row r="231" spans="1:3" x14ac:dyDescent="0.2">
      <c r="A231" s="25">
        <v>4000</v>
      </c>
      <c r="B231" s="6">
        <v>4040</v>
      </c>
      <c r="C231" t="s">
        <v>8218</v>
      </c>
    </row>
    <row r="232" spans="1:3" x14ac:dyDescent="0.2">
      <c r="A232" s="25">
        <v>5000</v>
      </c>
      <c r="B232" s="6">
        <v>5700</v>
      </c>
      <c r="C232" t="s">
        <v>8218</v>
      </c>
    </row>
    <row r="233" spans="1:3" x14ac:dyDescent="0.2">
      <c r="A233" s="25">
        <v>1500</v>
      </c>
      <c r="B233" s="6">
        <v>2002.22</v>
      </c>
      <c r="C233" t="s">
        <v>8218</v>
      </c>
    </row>
    <row r="234" spans="1:3" x14ac:dyDescent="0.2">
      <c r="A234" s="25">
        <v>4500</v>
      </c>
      <c r="B234" s="6">
        <v>4569</v>
      </c>
      <c r="C234" t="s">
        <v>8218</v>
      </c>
    </row>
    <row r="235" spans="1:3" x14ac:dyDescent="0.2">
      <c r="A235" s="25">
        <v>2000</v>
      </c>
      <c r="B235" s="6">
        <v>2102</v>
      </c>
      <c r="C235" t="s">
        <v>8218</v>
      </c>
    </row>
    <row r="236" spans="1:3" x14ac:dyDescent="0.2">
      <c r="A236" s="25">
        <v>4000</v>
      </c>
      <c r="B236" s="6">
        <v>5086</v>
      </c>
      <c r="C236" t="s">
        <v>8218</v>
      </c>
    </row>
    <row r="237" spans="1:3" x14ac:dyDescent="0.2">
      <c r="A237" s="25">
        <v>13000</v>
      </c>
      <c r="B237" s="6">
        <v>14450</v>
      </c>
      <c r="C237" t="s">
        <v>8218</v>
      </c>
    </row>
    <row r="238" spans="1:3" x14ac:dyDescent="0.2">
      <c r="A238" s="25">
        <v>2500</v>
      </c>
      <c r="B238" s="6">
        <v>2669</v>
      </c>
      <c r="C238" t="s">
        <v>8218</v>
      </c>
    </row>
    <row r="239" spans="1:3" x14ac:dyDescent="0.2">
      <c r="A239" s="25">
        <v>750</v>
      </c>
      <c r="B239" s="6">
        <v>1220</v>
      </c>
      <c r="C239" t="s">
        <v>8218</v>
      </c>
    </row>
    <row r="240" spans="1:3" x14ac:dyDescent="0.2">
      <c r="A240" s="25">
        <v>35000</v>
      </c>
      <c r="B240" s="6">
        <v>56079.83</v>
      </c>
      <c r="C240" t="s">
        <v>8218</v>
      </c>
    </row>
    <row r="241" spans="1:3" x14ac:dyDescent="0.2">
      <c r="A241" s="25">
        <v>3000</v>
      </c>
      <c r="B241" s="6">
        <v>3485</v>
      </c>
      <c r="C241" t="s">
        <v>8218</v>
      </c>
    </row>
    <row r="242" spans="1:3" x14ac:dyDescent="0.2">
      <c r="A242" s="25">
        <v>2500</v>
      </c>
      <c r="B242" s="6">
        <v>3105</v>
      </c>
      <c r="C242" t="s">
        <v>8218</v>
      </c>
    </row>
    <row r="243" spans="1:3" x14ac:dyDescent="0.2">
      <c r="A243" s="25">
        <v>8000</v>
      </c>
      <c r="B243" s="6">
        <v>8241</v>
      </c>
      <c r="C243" t="s">
        <v>8218</v>
      </c>
    </row>
    <row r="244" spans="1:3" x14ac:dyDescent="0.2">
      <c r="A244" s="25">
        <v>2000</v>
      </c>
      <c r="B244" s="6">
        <v>2245</v>
      </c>
      <c r="C244" t="s">
        <v>8218</v>
      </c>
    </row>
    <row r="245" spans="1:3" x14ac:dyDescent="0.2">
      <c r="A245" s="25">
        <v>7000</v>
      </c>
      <c r="B245" s="6">
        <v>7617</v>
      </c>
      <c r="C245" t="s">
        <v>8218</v>
      </c>
    </row>
    <row r="246" spans="1:3" x14ac:dyDescent="0.2">
      <c r="A246" s="25">
        <v>2000</v>
      </c>
      <c r="B246" s="6">
        <v>2300</v>
      </c>
      <c r="C246" t="s">
        <v>8218</v>
      </c>
    </row>
    <row r="247" spans="1:3" x14ac:dyDescent="0.2">
      <c r="A247" s="25">
        <v>10000</v>
      </c>
      <c r="B247" s="6">
        <v>10300</v>
      </c>
      <c r="C247" t="s">
        <v>8218</v>
      </c>
    </row>
    <row r="248" spans="1:3" x14ac:dyDescent="0.2">
      <c r="A248" s="25">
        <v>3000</v>
      </c>
      <c r="B248" s="6">
        <v>3034</v>
      </c>
      <c r="C248" t="s">
        <v>8218</v>
      </c>
    </row>
    <row r="249" spans="1:3" x14ac:dyDescent="0.2">
      <c r="A249" s="25">
        <v>5000</v>
      </c>
      <c r="B249" s="6">
        <v>5478</v>
      </c>
      <c r="C249" t="s">
        <v>8218</v>
      </c>
    </row>
    <row r="250" spans="1:3" x14ac:dyDescent="0.2">
      <c r="A250" s="25">
        <v>1900</v>
      </c>
      <c r="B250" s="6">
        <v>2182</v>
      </c>
      <c r="C250" t="s">
        <v>8218</v>
      </c>
    </row>
    <row r="251" spans="1:3" x14ac:dyDescent="0.2">
      <c r="A251" s="25">
        <v>2500</v>
      </c>
      <c r="B251" s="6">
        <v>2935</v>
      </c>
      <c r="C251" t="s">
        <v>8218</v>
      </c>
    </row>
    <row r="252" spans="1:3" x14ac:dyDescent="0.2">
      <c r="A252" s="25">
        <v>1500</v>
      </c>
      <c r="B252" s="6">
        <v>2576</v>
      </c>
      <c r="C252" t="s">
        <v>8218</v>
      </c>
    </row>
    <row r="253" spans="1:3" x14ac:dyDescent="0.2">
      <c r="A253" s="25">
        <v>4200</v>
      </c>
      <c r="B253" s="6">
        <v>4794.82</v>
      </c>
      <c r="C253" t="s">
        <v>8218</v>
      </c>
    </row>
    <row r="254" spans="1:3" x14ac:dyDescent="0.2">
      <c r="A254" s="25">
        <v>1200</v>
      </c>
      <c r="B254" s="6">
        <v>1437</v>
      </c>
      <c r="C254" t="s">
        <v>8218</v>
      </c>
    </row>
    <row r="255" spans="1:3" x14ac:dyDescent="0.2">
      <c r="A255" s="25">
        <v>500</v>
      </c>
      <c r="B255" s="6">
        <v>545</v>
      </c>
      <c r="C255" t="s">
        <v>8218</v>
      </c>
    </row>
    <row r="256" spans="1:3" x14ac:dyDescent="0.2">
      <c r="A256" s="25">
        <v>7000</v>
      </c>
      <c r="B256" s="6">
        <v>7062</v>
      </c>
      <c r="C256" t="s">
        <v>8218</v>
      </c>
    </row>
    <row r="257" spans="1:3" x14ac:dyDescent="0.2">
      <c r="A257" s="25">
        <v>2500</v>
      </c>
      <c r="B257" s="6">
        <v>2725</v>
      </c>
      <c r="C257" t="s">
        <v>8218</v>
      </c>
    </row>
    <row r="258" spans="1:3" x14ac:dyDescent="0.2">
      <c r="A258" s="25">
        <v>4300</v>
      </c>
      <c r="B258" s="6">
        <v>4610</v>
      </c>
      <c r="C258" t="s">
        <v>8218</v>
      </c>
    </row>
    <row r="259" spans="1:3" x14ac:dyDescent="0.2">
      <c r="A259" s="25">
        <v>1000</v>
      </c>
      <c r="B259" s="6">
        <v>1000</v>
      </c>
      <c r="C259" t="s">
        <v>8218</v>
      </c>
    </row>
    <row r="260" spans="1:3" x14ac:dyDescent="0.2">
      <c r="A260" s="25">
        <v>3200</v>
      </c>
      <c r="B260" s="6">
        <v>3270</v>
      </c>
      <c r="C260" t="s">
        <v>8218</v>
      </c>
    </row>
    <row r="261" spans="1:3" x14ac:dyDescent="0.2">
      <c r="A261" s="25">
        <v>15000</v>
      </c>
      <c r="B261" s="6">
        <v>17444</v>
      </c>
      <c r="C261" t="s">
        <v>8218</v>
      </c>
    </row>
    <row r="262" spans="1:3" x14ac:dyDescent="0.2">
      <c r="A262" s="25">
        <v>5000</v>
      </c>
      <c r="B262" s="6">
        <v>5175</v>
      </c>
      <c r="C262" t="s">
        <v>8218</v>
      </c>
    </row>
    <row r="263" spans="1:3" x14ac:dyDescent="0.2">
      <c r="A263" s="25">
        <v>9500</v>
      </c>
      <c r="B263" s="6">
        <v>11335.7</v>
      </c>
      <c r="C263" t="s">
        <v>8218</v>
      </c>
    </row>
    <row r="264" spans="1:3" x14ac:dyDescent="0.2">
      <c r="A264" s="25">
        <v>3000</v>
      </c>
      <c r="B264" s="6">
        <v>3773</v>
      </c>
      <c r="C264" t="s">
        <v>8218</v>
      </c>
    </row>
    <row r="265" spans="1:3" x14ac:dyDescent="0.2">
      <c r="A265" s="25">
        <v>23000</v>
      </c>
      <c r="B265" s="6">
        <v>27541</v>
      </c>
      <c r="C265" t="s">
        <v>8218</v>
      </c>
    </row>
    <row r="266" spans="1:3" x14ac:dyDescent="0.2">
      <c r="A266" s="25">
        <v>4000</v>
      </c>
      <c r="B266" s="6">
        <v>5050</v>
      </c>
      <c r="C266" t="s">
        <v>8218</v>
      </c>
    </row>
    <row r="267" spans="1:3" x14ac:dyDescent="0.2">
      <c r="A267" s="25">
        <v>6000</v>
      </c>
      <c r="B267" s="6">
        <v>6007</v>
      </c>
      <c r="C267" t="s">
        <v>8218</v>
      </c>
    </row>
    <row r="268" spans="1:3" x14ac:dyDescent="0.2">
      <c r="A268" s="25">
        <v>12000</v>
      </c>
      <c r="B268" s="6">
        <v>12256</v>
      </c>
      <c r="C268" t="s">
        <v>8218</v>
      </c>
    </row>
    <row r="269" spans="1:3" x14ac:dyDescent="0.2">
      <c r="A269" s="25">
        <v>35000</v>
      </c>
      <c r="B269" s="6">
        <v>35123</v>
      </c>
      <c r="C269" t="s">
        <v>8218</v>
      </c>
    </row>
    <row r="270" spans="1:3" x14ac:dyDescent="0.2">
      <c r="A270" s="25">
        <v>2000</v>
      </c>
      <c r="B270" s="6">
        <v>2001</v>
      </c>
      <c r="C270" t="s">
        <v>8218</v>
      </c>
    </row>
    <row r="271" spans="1:3" x14ac:dyDescent="0.2">
      <c r="A271" s="25">
        <v>4500</v>
      </c>
      <c r="B271" s="6">
        <v>5221</v>
      </c>
      <c r="C271" t="s">
        <v>8218</v>
      </c>
    </row>
    <row r="272" spans="1:3" x14ac:dyDescent="0.2">
      <c r="A272" s="25">
        <v>12000</v>
      </c>
      <c r="B272" s="6">
        <v>12252</v>
      </c>
      <c r="C272" t="s">
        <v>8218</v>
      </c>
    </row>
    <row r="273" spans="1:3" x14ac:dyDescent="0.2">
      <c r="A273" s="25">
        <v>20000</v>
      </c>
      <c r="B273" s="6">
        <v>20022</v>
      </c>
      <c r="C273" t="s">
        <v>8218</v>
      </c>
    </row>
    <row r="274" spans="1:3" x14ac:dyDescent="0.2">
      <c r="A274" s="25">
        <v>15000</v>
      </c>
      <c r="B274" s="6">
        <v>15126</v>
      </c>
      <c r="C274" t="s">
        <v>8218</v>
      </c>
    </row>
    <row r="275" spans="1:3" x14ac:dyDescent="0.2">
      <c r="A275" s="25">
        <v>4000</v>
      </c>
      <c r="B275" s="6">
        <v>4137</v>
      </c>
      <c r="C275" t="s">
        <v>8218</v>
      </c>
    </row>
    <row r="276" spans="1:3" x14ac:dyDescent="0.2">
      <c r="A276" s="25">
        <v>2500</v>
      </c>
      <c r="B276" s="6">
        <v>3120</v>
      </c>
      <c r="C276" t="s">
        <v>8218</v>
      </c>
    </row>
    <row r="277" spans="1:3" x14ac:dyDescent="0.2">
      <c r="A277" s="25">
        <v>3100</v>
      </c>
      <c r="B277" s="6">
        <v>3395</v>
      </c>
      <c r="C277" t="s">
        <v>8218</v>
      </c>
    </row>
    <row r="278" spans="1:3" x14ac:dyDescent="0.2">
      <c r="A278" s="25">
        <v>30000</v>
      </c>
      <c r="B278" s="6">
        <v>30610</v>
      </c>
      <c r="C278" t="s">
        <v>8218</v>
      </c>
    </row>
    <row r="279" spans="1:3" x14ac:dyDescent="0.2">
      <c r="A279" s="25">
        <v>2000</v>
      </c>
      <c r="B279" s="6">
        <v>2047</v>
      </c>
      <c r="C279" t="s">
        <v>8218</v>
      </c>
    </row>
    <row r="280" spans="1:3" x14ac:dyDescent="0.2">
      <c r="A280" s="25">
        <v>1200</v>
      </c>
      <c r="B280" s="6">
        <v>1250</v>
      </c>
      <c r="C280" t="s">
        <v>8218</v>
      </c>
    </row>
    <row r="281" spans="1:3" x14ac:dyDescent="0.2">
      <c r="A281" s="25">
        <v>1200</v>
      </c>
      <c r="B281" s="6">
        <v>1500</v>
      </c>
      <c r="C281" t="s">
        <v>8218</v>
      </c>
    </row>
    <row r="282" spans="1:3" x14ac:dyDescent="0.2">
      <c r="A282" s="25">
        <v>7000</v>
      </c>
      <c r="B282" s="6">
        <v>7164</v>
      </c>
      <c r="C282" t="s">
        <v>8218</v>
      </c>
    </row>
    <row r="283" spans="1:3" x14ac:dyDescent="0.2">
      <c r="A283" s="25">
        <v>20000</v>
      </c>
      <c r="B283" s="6">
        <v>21573</v>
      </c>
      <c r="C283" t="s">
        <v>8218</v>
      </c>
    </row>
    <row r="284" spans="1:3" x14ac:dyDescent="0.2">
      <c r="A284" s="25">
        <v>2600</v>
      </c>
      <c r="B284" s="6">
        <v>2857</v>
      </c>
      <c r="C284" t="s">
        <v>8218</v>
      </c>
    </row>
    <row r="285" spans="1:3" x14ac:dyDescent="0.2">
      <c r="A285" s="25">
        <v>1000</v>
      </c>
      <c r="B285" s="6">
        <v>1610</v>
      </c>
      <c r="C285" t="s">
        <v>8218</v>
      </c>
    </row>
    <row r="286" spans="1:3" x14ac:dyDescent="0.2">
      <c r="A286" s="25">
        <v>1000</v>
      </c>
      <c r="B286" s="6">
        <v>1312</v>
      </c>
      <c r="C286" t="s">
        <v>8218</v>
      </c>
    </row>
    <row r="287" spans="1:3" x14ac:dyDescent="0.2">
      <c r="A287" s="25">
        <v>5000</v>
      </c>
      <c r="B287" s="6">
        <v>5940</v>
      </c>
      <c r="C287" t="s">
        <v>8218</v>
      </c>
    </row>
    <row r="288" spans="1:3" x14ac:dyDescent="0.2">
      <c r="A288" s="25">
        <v>4000</v>
      </c>
      <c r="B288" s="6">
        <v>4015.71</v>
      </c>
      <c r="C288" t="s">
        <v>8218</v>
      </c>
    </row>
    <row r="289" spans="1:3" x14ac:dyDescent="0.2">
      <c r="A289" s="25">
        <v>15000</v>
      </c>
      <c r="B289" s="6">
        <v>15481</v>
      </c>
      <c r="C289" t="s">
        <v>8218</v>
      </c>
    </row>
    <row r="290" spans="1:3" x14ac:dyDescent="0.2">
      <c r="A290" s="25">
        <v>20000</v>
      </c>
      <c r="B290" s="6">
        <v>20120</v>
      </c>
      <c r="C290" t="s">
        <v>8218</v>
      </c>
    </row>
    <row r="291" spans="1:3" x14ac:dyDescent="0.2">
      <c r="A291" s="25">
        <v>35000</v>
      </c>
      <c r="B291" s="6">
        <v>35275.64</v>
      </c>
      <c r="C291" t="s">
        <v>8218</v>
      </c>
    </row>
    <row r="292" spans="1:3" x14ac:dyDescent="0.2">
      <c r="A292" s="25">
        <v>2800</v>
      </c>
      <c r="B292" s="6">
        <v>3145</v>
      </c>
      <c r="C292" t="s">
        <v>8218</v>
      </c>
    </row>
    <row r="293" spans="1:3" x14ac:dyDescent="0.2">
      <c r="A293" s="25">
        <v>5862</v>
      </c>
      <c r="B293" s="6">
        <v>6208.98</v>
      </c>
      <c r="C293" t="s">
        <v>8218</v>
      </c>
    </row>
    <row r="294" spans="1:3" x14ac:dyDescent="0.2">
      <c r="A294" s="25">
        <v>3000</v>
      </c>
      <c r="B294" s="6">
        <v>3017</v>
      </c>
      <c r="C294" t="s">
        <v>8218</v>
      </c>
    </row>
    <row r="295" spans="1:3" x14ac:dyDescent="0.2">
      <c r="A295" s="25">
        <v>8500</v>
      </c>
      <c r="B295" s="6">
        <v>9801</v>
      </c>
      <c r="C295" t="s">
        <v>8218</v>
      </c>
    </row>
    <row r="296" spans="1:3" x14ac:dyDescent="0.2">
      <c r="A296" s="25">
        <v>10000</v>
      </c>
      <c r="B296" s="6">
        <v>12730.42</v>
      </c>
      <c r="C296" t="s">
        <v>8218</v>
      </c>
    </row>
    <row r="297" spans="1:3" x14ac:dyDescent="0.2">
      <c r="A297" s="25">
        <v>8000</v>
      </c>
      <c r="B297" s="6">
        <v>8227</v>
      </c>
      <c r="C297" t="s">
        <v>8218</v>
      </c>
    </row>
    <row r="298" spans="1:3" x14ac:dyDescent="0.2">
      <c r="A298" s="25">
        <v>1600</v>
      </c>
      <c r="B298" s="6">
        <v>1647</v>
      </c>
      <c r="C298" t="s">
        <v>8218</v>
      </c>
    </row>
    <row r="299" spans="1:3" x14ac:dyDescent="0.2">
      <c r="A299" s="25">
        <v>21000</v>
      </c>
      <c r="B299" s="6">
        <v>21904</v>
      </c>
      <c r="C299" t="s">
        <v>8218</v>
      </c>
    </row>
    <row r="300" spans="1:3" x14ac:dyDescent="0.2">
      <c r="A300" s="25">
        <v>10000</v>
      </c>
      <c r="B300" s="6">
        <v>11122</v>
      </c>
      <c r="C300" t="s">
        <v>8218</v>
      </c>
    </row>
    <row r="301" spans="1:3" x14ac:dyDescent="0.2">
      <c r="A301" s="25">
        <v>2500</v>
      </c>
      <c r="B301" s="6">
        <v>2646.5</v>
      </c>
      <c r="C301" t="s">
        <v>8218</v>
      </c>
    </row>
    <row r="302" spans="1:3" x14ac:dyDescent="0.2">
      <c r="A302" s="25">
        <v>12000</v>
      </c>
      <c r="B302" s="6">
        <v>12095</v>
      </c>
      <c r="C302" t="s">
        <v>8218</v>
      </c>
    </row>
    <row r="303" spans="1:3" x14ac:dyDescent="0.2">
      <c r="A303" s="25">
        <v>5500</v>
      </c>
      <c r="B303" s="6">
        <v>5771</v>
      </c>
      <c r="C303" t="s">
        <v>8218</v>
      </c>
    </row>
    <row r="304" spans="1:3" x14ac:dyDescent="0.2">
      <c r="A304" s="25">
        <v>25000</v>
      </c>
      <c r="B304" s="6">
        <v>25388</v>
      </c>
      <c r="C304" t="s">
        <v>8218</v>
      </c>
    </row>
    <row r="305" spans="1:3" x14ac:dyDescent="0.2">
      <c r="A305" s="25">
        <v>1500</v>
      </c>
      <c r="B305" s="6">
        <v>1661</v>
      </c>
      <c r="C305" t="s">
        <v>8218</v>
      </c>
    </row>
    <row r="306" spans="1:3" x14ac:dyDescent="0.2">
      <c r="A306" s="25">
        <v>2250</v>
      </c>
      <c r="B306" s="6">
        <v>2876</v>
      </c>
      <c r="C306" t="s">
        <v>8218</v>
      </c>
    </row>
    <row r="307" spans="1:3" x14ac:dyDescent="0.2">
      <c r="A307" s="25">
        <v>20000</v>
      </c>
      <c r="B307" s="6">
        <v>20365</v>
      </c>
      <c r="C307" t="s">
        <v>8218</v>
      </c>
    </row>
    <row r="308" spans="1:3" x14ac:dyDescent="0.2">
      <c r="A308" s="25">
        <v>13000</v>
      </c>
      <c r="B308" s="6">
        <v>13163.5</v>
      </c>
      <c r="C308" t="s">
        <v>8218</v>
      </c>
    </row>
    <row r="309" spans="1:3" x14ac:dyDescent="0.2">
      <c r="A309" s="25">
        <v>300</v>
      </c>
      <c r="B309" s="6">
        <v>525</v>
      </c>
      <c r="C309" t="s">
        <v>8218</v>
      </c>
    </row>
    <row r="310" spans="1:3" x14ac:dyDescent="0.2">
      <c r="A310" s="25">
        <v>10000</v>
      </c>
      <c r="B310" s="6">
        <v>12806</v>
      </c>
      <c r="C310" t="s">
        <v>8218</v>
      </c>
    </row>
    <row r="311" spans="1:3" x14ac:dyDescent="0.2">
      <c r="A311" s="25">
        <v>2000</v>
      </c>
      <c r="B311" s="6">
        <v>2125.9899999999998</v>
      </c>
      <c r="C311" t="s">
        <v>8218</v>
      </c>
    </row>
    <row r="312" spans="1:3" x14ac:dyDescent="0.2">
      <c r="A312" s="25">
        <v>7000</v>
      </c>
      <c r="B312" s="6">
        <v>7365</v>
      </c>
      <c r="C312" t="s">
        <v>8218</v>
      </c>
    </row>
    <row r="313" spans="1:3" x14ac:dyDescent="0.2">
      <c r="A313" s="25">
        <v>23000</v>
      </c>
      <c r="B313" s="6">
        <v>24418.6</v>
      </c>
      <c r="C313" t="s">
        <v>8218</v>
      </c>
    </row>
    <row r="314" spans="1:3" x14ac:dyDescent="0.2">
      <c r="A314" s="25">
        <v>5000</v>
      </c>
      <c r="B314" s="6">
        <v>5462</v>
      </c>
      <c r="C314" t="s">
        <v>8218</v>
      </c>
    </row>
    <row r="315" spans="1:3" x14ac:dyDescent="0.2">
      <c r="A315" s="25">
        <v>3300</v>
      </c>
      <c r="B315" s="6">
        <v>3315</v>
      </c>
      <c r="C315" t="s">
        <v>8218</v>
      </c>
    </row>
    <row r="316" spans="1:3" x14ac:dyDescent="0.2">
      <c r="A316" s="25">
        <v>12200</v>
      </c>
      <c r="B316" s="6">
        <v>12571</v>
      </c>
      <c r="C316" t="s">
        <v>8218</v>
      </c>
    </row>
    <row r="317" spans="1:3" x14ac:dyDescent="0.2">
      <c r="A317" s="25">
        <v>2500</v>
      </c>
      <c r="B317" s="6">
        <v>2804.16</v>
      </c>
      <c r="C317" t="s">
        <v>8218</v>
      </c>
    </row>
    <row r="318" spans="1:3" x14ac:dyDescent="0.2">
      <c r="A318" s="25">
        <v>2500</v>
      </c>
      <c r="B318" s="6">
        <v>2575</v>
      </c>
      <c r="C318" t="s">
        <v>8218</v>
      </c>
    </row>
    <row r="319" spans="1:3" x14ac:dyDescent="0.2">
      <c r="A319" s="25">
        <v>2700</v>
      </c>
      <c r="B319" s="6">
        <v>4428</v>
      </c>
      <c r="C319" t="s">
        <v>8218</v>
      </c>
    </row>
    <row r="320" spans="1:3" x14ac:dyDescent="0.2">
      <c r="A320" s="25">
        <v>6000</v>
      </c>
      <c r="B320" s="6">
        <v>7877</v>
      </c>
      <c r="C320" t="s">
        <v>8218</v>
      </c>
    </row>
    <row r="321" spans="1:3" x14ac:dyDescent="0.2">
      <c r="A321" s="25">
        <v>15000</v>
      </c>
      <c r="B321" s="6">
        <v>15315</v>
      </c>
      <c r="C321" t="s">
        <v>8218</v>
      </c>
    </row>
    <row r="322" spans="1:3" x14ac:dyDescent="0.2">
      <c r="A322" s="25">
        <v>2000</v>
      </c>
      <c r="B322" s="6">
        <v>2560</v>
      </c>
      <c r="C322" t="s">
        <v>8218</v>
      </c>
    </row>
    <row r="323" spans="1:3" x14ac:dyDescent="0.2">
      <c r="A323" s="25">
        <v>8000</v>
      </c>
      <c r="B323" s="6">
        <v>8120</v>
      </c>
      <c r="C323" t="s">
        <v>8218</v>
      </c>
    </row>
    <row r="324" spans="1:3" x14ac:dyDescent="0.2">
      <c r="A324" s="25">
        <v>1800</v>
      </c>
      <c r="B324" s="6">
        <v>1830</v>
      </c>
      <c r="C324" t="s">
        <v>8218</v>
      </c>
    </row>
    <row r="325" spans="1:3" x14ac:dyDescent="0.2">
      <c r="A325" s="25">
        <v>1500</v>
      </c>
      <c r="B325" s="6">
        <v>1950</v>
      </c>
      <c r="C325" t="s">
        <v>8218</v>
      </c>
    </row>
    <row r="326" spans="1:3" x14ac:dyDescent="0.2">
      <c r="A326" s="25">
        <v>10000</v>
      </c>
      <c r="B326" s="6">
        <v>15443</v>
      </c>
      <c r="C326" t="s">
        <v>8218</v>
      </c>
    </row>
    <row r="327" spans="1:3" x14ac:dyDescent="0.2">
      <c r="A327" s="25">
        <v>4000</v>
      </c>
      <c r="B327" s="6">
        <v>4296</v>
      </c>
      <c r="C327" t="s">
        <v>8218</v>
      </c>
    </row>
    <row r="328" spans="1:3" x14ac:dyDescent="0.2">
      <c r="A328" s="25">
        <v>15500</v>
      </c>
      <c r="B328" s="6">
        <v>15705</v>
      </c>
      <c r="C328" t="s">
        <v>8218</v>
      </c>
    </row>
    <row r="329" spans="1:3" x14ac:dyDescent="0.2">
      <c r="A329" s="25">
        <v>1800</v>
      </c>
      <c r="B329" s="6">
        <v>1805</v>
      </c>
      <c r="C329" t="s">
        <v>8218</v>
      </c>
    </row>
    <row r="330" spans="1:3" x14ac:dyDescent="0.2">
      <c r="A330" s="25">
        <v>4500</v>
      </c>
      <c r="B330" s="6">
        <v>5258</v>
      </c>
      <c r="C330" t="s">
        <v>8218</v>
      </c>
    </row>
    <row r="331" spans="1:3" x14ac:dyDescent="0.2">
      <c r="A331" s="25">
        <v>5000</v>
      </c>
      <c r="B331" s="6">
        <v>5430</v>
      </c>
      <c r="C331" t="s">
        <v>8218</v>
      </c>
    </row>
    <row r="332" spans="1:3" x14ac:dyDescent="0.2">
      <c r="A332" s="25">
        <v>2500</v>
      </c>
      <c r="B332" s="6">
        <v>2585</v>
      </c>
      <c r="C332" t="s">
        <v>8218</v>
      </c>
    </row>
    <row r="333" spans="1:3" x14ac:dyDescent="0.2">
      <c r="A333" s="25">
        <v>5800</v>
      </c>
      <c r="B333" s="6">
        <v>6628</v>
      </c>
      <c r="C333" t="s">
        <v>8218</v>
      </c>
    </row>
    <row r="334" spans="1:3" x14ac:dyDescent="0.2">
      <c r="A334" s="25">
        <v>2000</v>
      </c>
      <c r="B334" s="6">
        <v>2060</v>
      </c>
      <c r="C334" t="s">
        <v>8218</v>
      </c>
    </row>
    <row r="335" spans="1:3" x14ac:dyDescent="0.2">
      <c r="A335" s="25">
        <v>5000</v>
      </c>
      <c r="B335" s="6">
        <v>6080</v>
      </c>
      <c r="C335" t="s">
        <v>8218</v>
      </c>
    </row>
    <row r="336" spans="1:3" x14ac:dyDescent="0.2">
      <c r="A336" s="25">
        <v>31000</v>
      </c>
      <c r="B336" s="6">
        <v>31820.5</v>
      </c>
      <c r="C336" t="s">
        <v>8218</v>
      </c>
    </row>
    <row r="337" spans="1:3" x14ac:dyDescent="0.2">
      <c r="A337" s="25">
        <v>800</v>
      </c>
      <c r="B337" s="6">
        <v>838</v>
      </c>
      <c r="C337" t="s">
        <v>8218</v>
      </c>
    </row>
    <row r="338" spans="1:3" x14ac:dyDescent="0.2">
      <c r="A338" s="25">
        <v>3000</v>
      </c>
      <c r="B338" s="6">
        <v>3048</v>
      </c>
      <c r="C338" t="s">
        <v>8218</v>
      </c>
    </row>
    <row r="339" spans="1:3" x14ac:dyDescent="0.2">
      <c r="A339" s="25">
        <v>4999</v>
      </c>
      <c r="B339" s="6">
        <v>5604</v>
      </c>
      <c r="C339" t="s">
        <v>8218</v>
      </c>
    </row>
    <row r="340" spans="1:3" x14ac:dyDescent="0.2">
      <c r="A340" s="25">
        <v>15000</v>
      </c>
      <c r="B340" s="6">
        <v>15265</v>
      </c>
      <c r="C340" t="s">
        <v>8218</v>
      </c>
    </row>
    <row r="341" spans="1:3" x14ac:dyDescent="0.2">
      <c r="A341" s="25">
        <v>2500</v>
      </c>
      <c r="B341" s="6">
        <v>2500</v>
      </c>
      <c r="C341" t="s">
        <v>8218</v>
      </c>
    </row>
    <row r="342" spans="1:3" x14ac:dyDescent="0.2">
      <c r="A342" s="25">
        <v>10000</v>
      </c>
      <c r="B342" s="6">
        <v>10026.49</v>
      </c>
      <c r="C342" t="s">
        <v>8218</v>
      </c>
    </row>
    <row r="343" spans="1:3" x14ac:dyDescent="0.2">
      <c r="A343" s="25">
        <v>500</v>
      </c>
      <c r="B343" s="6">
        <v>665.21</v>
      </c>
      <c r="C343" t="s">
        <v>8218</v>
      </c>
    </row>
    <row r="344" spans="1:3" x14ac:dyDescent="0.2">
      <c r="A344" s="25">
        <v>2000</v>
      </c>
      <c r="B344" s="6">
        <v>2424</v>
      </c>
      <c r="C344" t="s">
        <v>8218</v>
      </c>
    </row>
    <row r="345" spans="1:3" x14ac:dyDescent="0.2">
      <c r="A345" s="25">
        <v>500</v>
      </c>
      <c r="B345" s="6">
        <v>570</v>
      </c>
      <c r="C345" t="s">
        <v>8218</v>
      </c>
    </row>
    <row r="346" spans="1:3" x14ac:dyDescent="0.2">
      <c r="A346" s="25">
        <v>101</v>
      </c>
      <c r="B346" s="6">
        <v>289</v>
      </c>
      <c r="C346" t="s">
        <v>8218</v>
      </c>
    </row>
    <row r="347" spans="1:3" x14ac:dyDescent="0.2">
      <c r="A347" s="25">
        <v>4500</v>
      </c>
      <c r="B347" s="6">
        <v>7670</v>
      </c>
      <c r="C347" t="s">
        <v>8218</v>
      </c>
    </row>
    <row r="348" spans="1:3" x14ac:dyDescent="0.2">
      <c r="A348" s="25">
        <v>600</v>
      </c>
      <c r="B348" s="6">
        <v>710</v>
      </c>
      <c r="C348" t="s">
        <v>8218</v>
      </c>
    </row>
    <row r="349" spans="1:3" x14ac:dyDescent="0.2">
      <c r="A349" s="25">
        <v>700</v>
      </c>
      <c r="B349" s="6">
        <v>720.01</v>
      </c>
      <c r="C349" t="s">
        <v>8218</v>
      </c>
    </row>
    <row r="350" spans="1:3" x14ac:dyDescent="0.2">
      <c r="A350" s="25">
        <v>1500</v>
      </c>
      <c r="B350" s="6">
        <v>2161</v>
      </c>
      <c r="C350" t="s">
        <v>8218</v>
      </c>
    </row>
    <row r="351" spans="1:3" x14ac:dyDescent="0.2">
      <c r="A351" s="25">
        <v>5500</v>
      </c>
      <c r="B351" s="6">
        <v>5504</v>
      </c>
      <c r="C351" t="s">
        <v>8218</v>
      </c>
    </row>
    <row r="352" spans="1:3" x14ac:dyDescent="0.2">
      <c r="A352" s="25">
        <v>10000</v>
      </c>
      <c r="B352" s="6">
        <v>10173</v>
      </c>
      <c r="C352" t="s">
        <v>8218</v>
      </c>
    </row>
    <row r="353" spans="1:3" x14ac:dyDescent="0.2">
      <c r="A353" s="25">
        <v>3000</v>
      </c>
      <c r="B353" s="6">
        <v>3486</v>
      </c>
      <c r="C353" t="s">
        <v>8218</v>
      </c>
    </row>
    <row r="354" spans="1:3" x14ac:dyDescent="0.2">
      <c r="A354" s="25">
        <v>3000</v>
      </c>
      <c r="B354" s="6">
        <v>4085</v>
      </c>
      <c r="C354" t="s">
        <v>8218</v>
      </c>
    </row>
    <row r="355" spans="1:3" x14ac:dyDescent="0.2">
      <c r="A355" s="25">
        <v>3000</v>
      </c>
      <c r="B355" s="6">
        <v>4004</v>
      </c>
      <c r="C355" t="s">
        <v>8218</v>
      </c>
    </row>
    <row r="356" spans="1:3" x14ac:dyDescent="0.2">
      <c r="A356" s="25">
        <v>8400</v>
      </c>
      <c r="B356" s="6">
        <v>8685</v>
      </c>
      <c r="C356" t="s">
        <v>8218</v>
      </c>
    </row>
    <row r="357" spans="1:3" x14ac:dyDescent="0.2">
      <c r="A357" s="25">
        <v>1800</v>
      </c>
      <c r="B357" s="6">
        <v>2086</v>
      </c>
      <c r="C357" t="s">
        <v>8218</v>
      </c>
    </row>
    <row r="358" spans="1:3" x14ac:dyDescent="0.2">
      <c r="A358" s="25">
        <v>15000</v>
      </c>
      <c r="B358" s="6">
        <v>15677.5</v>
      </c>
      <c r="C358" t="s">
        <v>8218</v>
      </c>
    </row>
    <row r="359" spans="1:3" x14ac:dyDescent="0.2">
      <c r="A359" s="25">
        <v>4000</v>
      </c>
      <c r="B359" s="6">
        <v>4081</v>
      </c>
      <c r="C359" t="s">
        <v>8218</v>
      </c>
    </row>
    <row r="360" spans="1:3" x14ac:dyDescent="0.2">
      <c r="A360" s="25">
        <v>1500</v>
      </c>
      <c r="B360" s="6">
        <v>2630</v>
      </c>
      <c r="C360" t="s">
        <v>8218</v>
      </c>
    </row>
    <row r="361" spans="1:3" x14ac:dyDescent="0.2">
      <c r="A361" s="25">
        <v>1000</v>
      </c>
      <c r="B361" s="6">
        <v>1066.8</v>
      </c>
      <c r="C361" t="s">
        <v>8218</v>
      </c>
    </row>
    <row r="362" spans="1:3" x14ac:dyDescent="0.2">
      <c r="A362" s="25">
        <v>3500</v>
      </c>
      <c r="B362" s="6">
        <v>4280</v>
      </c>
      <c r="C362" t="s">
        <v>8218</v>
      </c>
    </row>
    <row r="363" spans="1:3" x14ac:dyDescent="0.2">
      <c r="A363" s="25">
        <v>350</v>
      </c>
      <c r="B363" s="6">
        <v>558</v>
      </c>
      <c r="C363" t="s">
        <v>8218</v>
      </c>
    </row>
    <row r="364" spans="1:3" x14ac:dyDescent="0.2">
      <c r="A364" s="25">
        <v>6500</v>
      </c>
      <c r="B364" s="6">
        <v>6505</v>
      </c>
      <c r="C364" t="s">
        <v>8218</v>
      </c>
    </row>
    <row r="365" spans="1:3" x14ac:dyDescent="0.2">
      <c r="A365" s="25">
        <v>2500</v>
      </c>
      <c r="B365" s="6">
        <v>2746</v>
      </c>
      <c r="C365" t="s">
        <v>8218</v>
      </c>
    </row>
    <row r="366" spans="1:3" x14ac:dyDescent="0.2">
      <c r="A366" s="25">
        <v>2500</v>
      </c>
      <c r="B366" s="6">
        <v>2501</v>
      </c>
      <c r="C366" t="s">
        <v>8218</v>
      </c>
    </row>
    <row r="367" spans="1:3" x14ac:dyDescent="0.2">
      <c r="A367" s="25">
        <v>2000</v>
      </c>
      <c r="B367" s="6">
        <v>2321</v>
      </c>
      <c r="C367" t="s">
        <v>8218</v>
      </c>
    </row>
    <row r="368" spans="1:3" x14ac:dyDescent="0.2">
      <c r="A368" s="25">
        <v>800</v>
      </c>
      <c r="B368" s="6">
        <v>1686</v>
      </c>
      <c r="C368" t="s">
        <v>8218</v>
      </c>
    </row>
    <row r="369" spans="1:3" x14ac:dyDescent="0.2">
      <c r="A369" s="25">
        <v>4000</v>
      </c>
      <c r="B369" s="6">
        <v>4400</v>
      </c>
      <c r="C369" t="s">
        <v>8218</v>
      </c>
    </row>
    <row r="370" spans="1:3" x14ac:dyDescent="0.2">
      <c r="A370" s="25">
        <v>11737</v>
      </c>
      <c r="B370" s="6">
        <v>11747.18</v>
      </c>
      <c r="C370" t="s">
        <v>8218</v>
      </c>
    </row>
    <row r="371" spans="1:3" x14ac:dyDescent="0.2">
      <c r="A371" s="25">
        <v>1050</v>
      </c>
      <c r="B371" s="6">
        <v>1115</v>
      </c>
      <c r="C371" t="s">
        <v>8218</v>
      </c>
    </row>
    <row r="372" spans="1:3" x14ac:dyDescent="0.2">
      <c r="A372" s="25">
        <v>2000</v>
      </c>
      <c r="B372" s="6">
        <v>2512</v>
      </c>
      <c r="C372" t="s">
        <v>8218</v>
      </c>
    </row>
    <row r="373" spans="1:3" x14ac:dyDescent="0.2">
      <c r="A373" s="25">
        <v>500</v>
      </c>
      <c r="B373" s="6">
        <v>540</v>
      </c>
      <c r="C373" t="s">
        <v>8218</v>
      </c>
    </row>
    <row r="374" spans="1:3" x14ac:dyDescent="0.2">
      <c r="A374" s="25">
        <v>2500</v>
      </c>
      <c r="B374" s="6">
        <v>2525</v>
      </c>
      <c r="C374" t="s">
        <v>8218</v>
      </c>
    </row>
    <row r="375" spans="1:3" x14ac:dyDescent="0.2">
      <c r="A375" s="25">
        <v>500</v>
      </c>
      <c r="B375" s="6">
        <v>537</v>
      </c>
      <c r="C375" t="s">
        <v>8218</v>
      </c>
    </row>
    <row r="376" spans="1:3" x14ac:dyDescent="0.2">
      <c r="A376" s="25">
        <v>3300</v>
      </c>
      <c r="B376" s="6">
        <v>3350</v>
      </c>
      <c r="C376" t="s">
        <v>8218</v>
      </c>
    </row>
    <row r="377" spans="1:3" x14ac:dyDescent="0.2">
      <c r="A377" s="25">
        <v>1000</v>
      </c>
      <c r="B377" s="6">
        <v>1259</v>
      </c>
      <c r="C377" t="s">
        <v>8218</v>
      </c>
    </row>
    <row r="378" spans="1:3" x14ac:dyDescent="0.2">
      <c r="A378" s="25">
        <v>1500</v>
      </c>
      <c r="B378" s="6">
        <v>1525</v>
      </c>
      <c r="C378" t="s">
        <v>8218</v>
      </c>
    </row>
    <row r="379" spans="1:3" x14ac:dyDescent="0.2">
      <c r="A379" s="25">
        <v>400</v>
      </c>
      <c r="B379" s="6">
        <v>450</v>
      </c>
      <c r="C379" t="s">
        <v>8218</v>
      </c>
    </row>
    <row r="380" spans="1:3" x14ac:dyDescent="0.2">
      <c r="A380" s="25">
        <v>8000</v>
      </c>
      <c r="B380" s="6">
        <v>8110</v>
      </c>
      <c r="C380" t="s">
        <v>8218</v>
      </c>
    </row>
    <row r="381" spans="1:3" x14ac:dyDescent="0.2">
      <c r="A381" s="25">
        <v>800</v>
      </c>
      <c r="B381" s="6">
        <v>810</v>
      </c>
      <c r="C381" t="s">
        <v>8218</v>
      </c>
    </row>
    <row r="382" spans="1:3" x14ac:dyDescent="0.2">
      <c r="A382" s="25">
        <v>1800</v>
      </c>
      <c r="B382" s="6">
        <v>2635</v>
      </c>
      <c r="C382" t="s">
        <v>8218</v>
      </c>
    </row>
    <row r="383" spans="1:3" x14ac:dyDescent="0.2">
      <c r="A383" s="25">
        <v>1000</v>
      </c>
      <c r="B383" s="6">
        <v>1168</v>
      </c>
      <c r="C383" t="s">
        <v>8218</v>
      </c>
    </row>
    <row r="384" spans="1:3" x14ac:dyDescent="0.2">
      <c r="A384" s="25">
        <v>1500</v>
      </c>
      <c r="B384" s="6">
        <v>1594</v>
      </c>
      <c r="C384" t="s">
        <v>8218</v>
      </c>
    </row>
    <row r="385" spans="1:3" x14ac:dyDescent="0.2">
      <c r="A385" s="25">
        <v>5000</v>
      </c>
      <c r="B385" s="6">
        <v>5226</v>
      </c>
      <c r="C385" t="s">
        <v>8218</v>
      </c>
    </row>
    <row r="386" spans="1:3" x14ac:dyDescent="0.2">
      <c r="A386" s="25">
        <v>6000</v>
      </c>
      <c r="B386" s="6">
        <v>6000</v>
      </c>
      <c r="C386" t="s">
        <v>8218</v>
      </c>
    </row>
    <row r="387" spans="1:3" x14ac:dyDescent="0.2">
      <c r="A387" s="25">
        <v>3500</v>
      </c>
      <c r="B387" s="6">
        <v>3660</v>
      </c>
      <c r="C387" t="s">
        <v>8218</v>
      </c>
    </row>
    <row r="388" spans="1:3" x14ac:dyDescent="0.2">
      <c r="A388" s="25">
        <v>3871</v>
      </c>
      <c r="B388" s="6">
        <v>5366</v>
      </c>
      <c r="C388" t="s">
        <v>8218</v>
      </c>
    </row>
    <row r="389" spans="1:3" x14ac:dyDescent="0.2">
      <c r="A389" s="25">
        <v>5000</v>
      </c>
      <c r="B389" s="6">
        <v>5016</v>
      </c>
      <c r="C389" t="s">
        <v>8218</v>
      </c>
    </row>
    <row r="390" spans="1:3" x14ac:dyDescent="0.2">
      <c r="A390" s="25">
        <v>250</v>
      </c>
      <c r="B390" s="6">
        <v>250</v>
      </c>
      <c r="C390" t="s">
        <v>8218</v>
      </c>
    </row>
    <row r="391" spans="1:3" x14ac:dyDescent="0.2">
      <c r="A391" s="25">
        <v>2500</v>
      </c>
      <c r="B391" s="6">
        <v>2755</v>
      </c>
      <c r="C391" t="s">
        <v>8218</v>
      </c>
    </row>
    <row r="392" spans="1:3" x14ac:dyDescent="0.2">
      <c r="A392" s="25">
        <v>15000</v>
      </c>
      <c r="B392" s="6">
        <v>15327</v>
      </c>
      <c r="C392" t="s">
        <v>8218</v>
      </c>
    </row>
    <row r="393" spans="1:3" x14ac:dyDescent="0.2">
      <c r="A393" s="25">
        <v>8000</v>
      </c>
      <c r="B393" s="6">
        <v>8348</v>
      </c>
      <c r="C393" t="s">
        <v>8218</v>
      </c>
    </row>
    <row r="394" spans="1:3" x14ac:dyDescent="0.2">
      <c r="A394" s="25">
        <v>3000</v>
      </c>
      <c r="B394" s="6">
        <v>4145</v>
      </c>
      <c r="C394" t="s">
        <v>8218</v>
      </c>
    </row>
    <row r="395" spans="1:3" x14ac:dyDescent="0.2">
      <c r="A395" s="25">
        <v>3350</v>
      </c>
      <c r="B395" s="6">
        <v>3350</v>
      </c>
      <c r="C395" t="s">
        <v>8218</v>
      </c>
    </row>
    <row r="396" spans="1:3" x14ac:dyDescent="0.2">
      <c r="A396" s="25">
        <v>6000</v>
      </c>
      <c r="B396" s="6">
        <v>6100</v>
      </c>
      <c r="C396" t="s">
        <v>8218</v>
      </c>
    </row>
    <row r="397" spans="1:3" x14ac:dyDescent="0.2">
      <c r="A397" s="25">
        <v>700</v>
      </c>
      <c r="B397" s="6">
        <v>1200</v>
      </c>
      <c r="C397" t="s">
        <v>8218</v>
      </c>
    </row>
    <row r="398" spans="1:3" x14ac:dyDescent="0.2">
      <c r="A398" s="25">
        <v>4500</v>
      </c>
      <c r="B398" s="6">
        <v>4565</v>
      </c>
      <c r="C398" t="s">
        <v>8218</v>
      </c>
    </row>
    <row r="399" spans="1:3" x14ac:dyDescent="0.2">
      <c r="A399" s="25">
        <v>500</v>
      </c>
      <c r="B399" s="6">
        <v>650</v>
      </c>
      <c r="C399" t="s">
        <v>8218</v>
      </c>
    </row>
    <row r="400" spans="1:3" x14ac:dyDescent="0.2">
      <c r="A400" s="25">
        <v>1500</v>
      </c>
      <c r="B400" s="6">
        <v>1650</v>
      </c>
      <c r="C400" t="s">
        <v>8218</v>
      </c>
    </row>
    <row r="401" spans="1:3" x14ac:dyDescent="0.2">
      <c r="A401" s="25">
        <v>2000</v>
      </c>
      <c r="B401" s="6">
        <v>2389</v>
      </c>
      <c r="C401" t="s">
        <v>8218</v>
      </c>
    </row>
    <row r="402" spans="1:3" x14ac:dyDescent="0.2">
      <c r="A402" s="25">
        <v>5500</v>
      </c>
      <c r="B402" s="6">
        <v>5516</v>
      </c>
      <c r="C402" t="s">
        <v>8218</v>
      </c>
    </row>
    <row r="403" spans="1:3" x14ac:dyDescent="0.2">
      <c r="A403" s="25">
        <v>1000</v>
      </c>
      <c r="B403" s="6">
        <v>1534</v>
      </c>
      <c r="C403" t="s">
        <v>8218</v>
      </c>
    </row>
    <row r="404" spans="1:3" x14ac:dyDescent="0.2">
      <c r="A404" s="25">
        <v>3500</v>
      </c>
      <c r="B404" s="6">
        <v>3655</v>
      </c>
      <c r="C404" t="s">
        <v>8218</v>
      </c>
    </row>
    <row r="405" spans="1:3" x14ac:dyDescent="0.2">
      <c r="A405" s="25">
        <v>5000</v>
      </c>
      <c r="B405" s="6">
        <v>5055</v>
      </c>
      <c r="C405" t="s">
        <v>8218</v>
      </c>
    </row>
    <row r="406" spans="1:3" x14ac:dyDescent="0.2">
      <c r="A406" s="25">
        <v>5000</v>
      </c>
      <c r="B406" s="6">
        <v>5376</v>
      </c>
      <c r="C406" t="s">
        <v>8218</v>
      </c>
    </row>
    <row r="407" spans="1:3" x14ac:dyDescent="0.2">
      <c r="A407" s="25">
        <v>500</v>
      </c>
      <c r="B407" s="6">
        <v>1575</v>
      </c>
      <c r="C407" t="s">
        <v>8218</v>
      </c>
    </row>
    <row r="408" spans="1:3" x14ac:dyDescent="0.2">
      <c r="A408" s="25">
        <v>3000</v>
      </c>
      <c r="B408" s="6">
        <v>3058</v>
      </c>
      <c r="C408" t="s">
        <v>8218</v>
      </c>
    </row>
    <row r="409" spans="1:3" x14ac:dyDescent="0.2">
      <c r="A409" s="25">
        <v>1750</v>
      </c>
      <c r="B409" s="6">
        <v>2210</v>
      </c>
      <c r="C409" t="s">
        <v>8218</v>
      </c>
    </row>
    <row r="410" spans="1:3" x14ac:dyDescent="0.2">
      <c r="A410" s="25">
        <v>1500</v>
      </c>
      <c r="B410" s="6">
        <v>1521</v>
      </c>
      <c r="C410" t="s">
        <v>8218</v>
      </c>
    </row>
    <row r="411" spans="1:3" x14ac:dyDescent="0.2">
      <c r="A411" s="25">
        <v>2000</v>
      </c>
      <c r="B411" s="6">
        <v>2020</v>
      </c>
      <c r="C411" t="s">
        <v>8218</v>
      </c>
    </row>
    <row r="412" spans="1:3" x14ac:dyDescent="0.2">
      <c r="A412" s="25">
        <v>10000</v>
      </c>
      <c r="B412" s="6">
        <v>10299</v>
      </c>
      <c r="C412" t="s">
        <v>8218</v>
      </c>
    </row>
    <row r="413" spans="1:3" x14ac:dyDescent="0.2">
      <c r="A413" s="25">
        <v>4000</v>
      </c>
      <c r="B413" s="6">
        <v>4250</v>
      </c>
      <c r="C413" t="s">
        <v>8218</v>
      </c>
    </row>
    <row r="414" spans="1:3" x14ac:dyDescent="0.2">
      <c r="A414" s="25">
        <v>9000</v>
      </c>
      <c r="B414" s="6">
        <v>9124</v>
      </c>
      <c r="C414" t="s">
        <v>8218</v>
      </c>
    </row>
    <row r="415" spans="1:3" x14ac:dyDescent="0.2">
      <c r="A415" s="25">
        <v>5000</v>
      </c>
      <c r="B415" s="6">
        <v>5673</v>
      </c>
      <c r="C415" t="s">
        <v>8218</v>
      </c>
    </row>
    <row r="416" spans="1:3" x14ac:dyDescent="0.2">
      <c r="A416" s="25">
        <v>500</v>
      </c>
      <c r="B416" s="6">
        <v>1090</v>
      </c>
      <c r="C416" t="s">
        <v>8218</v>
      </c>
    </row>
    <row r="417" spans="1:3" x14ac:dyDescent="0.2">
      <c r="A417" s="25">
        <v>7750</v>
      </c>
      <c r="B417" s="6">
        <v>7860</v>
      </c>
      <c r="C417" t="s">
        <v>8218</v>
      </c>
    </row>
    <row r="418" spans="1:3" x14ac:dyDescent="0.2">
      <c r="A418" s="25">
        <v>3000</v>
      </c>
      <c r="B418" s="6">
        <v>3178</v>
      </c>
      <c r="C418" t="s">
        <v>8218</v>
      </c>
    </row>
    <row r="419" spans="1:3" x14ac:dyDescent="0.2">
      <c r="A419" s="25">
        <v>2500</v>
      </c>
      <c r="B419" s="6">
        <v>2600</v>
      </c>
      <c r="C419" t="s">
        <v>8218</v>
      </c>
    </row>
    <row r="420" spans="1:3" x14ac:dyDescent="0.2">
      <c r="A420" s="25">
        <v>500</v>
      </c>
      <c r="B420" s="6">
        <v>1105</v>
      </c>
      <c r="C420" t="s">
        <v>8218</v>
      </c>
    </row>
    <row r="421" spans="1:3" x14ac:dyDescent="0.2">
      <c r="A421" s="25">
        <v>750</v>
      </c>
      <c r="B421" s="6">
        <v>890</v>
      </c>
      <c r="C421" t="s">
        <v>8218</v>
      </c>
    </row>
    <row r="422" spans="1:3" x14ac:dyDescent="0.2">
      <c r="A422" s="25">
        <v>1000</v>
      </c>
      <c r="B422" s="6">
        <v>1046</v>
      </c>
      <c r="C422" t="s">
        <v>8218</v>
      </c>
    </row>
    <row r="423" spans="1:3" x14ac:dyDescent="0.2">
      <c r="A423" s="25">
        <v>5000</v>
      </c>
      <c r="B423" s="6">
        <v>5195</v>
      </c>
      <c r="C423" t="s">
        <v>8218</v>
      </c>
    </row>
    <row r="424" spans="1:3" x14ac:dyDescent="0.2">
      <c r="A424" s="25">
        <v>1500</v>
      </c>
      <c r="B424" s="6">
        <v>1766</v>
      </c>
      <c r="C424" t="s">
        <v>8218</v>
      </c>
    </row>
    <row r="425" spans="1:3" x14ac:dyDescent="0.2">
      <c r="A425" s="25">
        <v>200</v>
      </c>
      <c r="B425" s="6">
        <v>277</v>
      </c>
      <c r="C425" t="s">
        <v>8218</v>
      </c>
    </row>
    <row r="426" spans="1:3" x14ac:dyDescent="0.2">
      <c r="A426" s="25">
        <v>1000</v>
      </c>
      <c r="B426" s="6">
        <v>1035</v>
      </c>
      <c r="C426" t="s">
        <v>8218</v>
      </c>
    </row>
    <row r="427" spans="1:3" x14ac:dyDescent="0.2">
      <c r="A427" s="25">
        <v>2000</v>
      </c>
      <c r="B427" s="6">
        <v>2005</v>
      </c>
      <c r="C427" t="s">
        <v>8218</v>
      </c>
    </row>
    <row r="428" spans="1:3" x14ac:dyDescent="0.2">
      <c r="A428" s="25">
        <v>3500</v>
      </c>
      <c r="B428" s="6">
        <v>3730</v>
      </c>
      <c r="C428" t="s">
        <v>8218</v>
      </c>
    </row>
    <row r="429" spans="1:3" x14ac:dyDescent="0.2">
      <c r="A429" s="25">
        <v>3000</v>
      </c>
      <c r="B429" s="6">
        <v>3000</v>
      </c>
      <c r="C429" t="s">
        <v>8218</v>
      </c>
    </row>
    <row r="430" spans="1:3" x14ac:dyDescent="0.2">
      <c r="A430" s="25">
        <v>8000</v>
      </c>
      <c r="B430" s="6">
        <v>8001</v>
      </c>
      <c r="C430" t="s">
        <v>8218</v>
      </c>
    </row>
    <row r="431" spans="1:3" x14ac:dyDescent="0.2">
      <c r="A431" s="25">
        <v>8000</v>
      </c>
      <c r="B431" s="6">
        <v>8084</v>
      </c>
      <c r="C431" t="s">
        <v>8218</v>
      </c>
    </row>
    <row r="432" spans="1:3" x14ac:dyDescent="0.2">
      <c r="A432" s="25">
        <v>550</v>
      </c>
      <c r="B432" s="6">
        <v>592</v>
      </c>
      <c r="C432" t="s">
        <v>8218</v>
      </c>
    </row>
    <row r="433" spans="1:3" x14ac:dyDescent="0.2">
      <c r="A433" s="25">
        <v>2000</v>
      </c>
      <c r="B433" s="6">
        <v>2073</v>
      </c>
      <c r="C433" t="s">
        <v>8218</v>
      </c>
    </row>
    <row r="434" spans="1:3" x14ac:dyDescent="0.2">
      <c r="A434" s="25">
        <v>3000</v>
      </c>
      <c r="B434" s="6">
        <v>3133</v>
      </c>
      <c r="C434" t="s">
        <v>8218</v>
      </c>
    </row>
    <row r="435" spans="1:3" x14ac:dyDescent="0.2">
      <c r="A435" s="25">
        <v>4000</v>
      </c>
      <c r="B435" s="6">
        <v>4090</v>
      </c>
      <c r="C435" t="s">
        <v>8218</v>
      </c>
    </row>
    <row r="436" spans="1:3" x14ac:dyDescent="0.2">
      <c r="A436" s="25">
        <v>3500</v>
      </c>
      <c r="B436" s="6">
        <v>3526</v>
      </c>
      <c r="C436" t="s">
        <v>8218</v>
      </c>
    </row>
    <row r="437" spans="1:3" x14ac:dyDescent="0.2">
      <c r="A437" s="25">
        <v>1750</v>
      </c>
      <c r="B437" s="6">
        <v>1955</v>
      </c>
      <c r="C437" t="s">
        <v>8218</v>
      </c>
    </row>
    <row r="438" spans="1:3" x14ac:dyDescent="0.2">
      <c r="A438" s="25">
        <v>6000</v>
      </c>
      <c r="B438" s="6">
        <v>6000.66</v>
      </c>
      <c r="C438" t="s">
        <v>8218</v>
      </c>
    </row>
    <row r="439" spans="1:3" x14ac:dyDescent="0.2">
      <c r="A439" s="25">
        <v>2000</v>
      </c>
      <c r="B439" s="6">
        <v>2000</v>
      </c>
      <c r="C439" t="s">
        <v>8218</v>
      </c>
    </row>
    <row r="440" spans="1:3" x14ac:dyDescent="0.2">
      <c r="A440" s="25">
        <v>2000</v>
      </c>
      <c r="B440" s="6">
        <v>2100</v>
      </c>
      <c r="C440" t="s">
        <v>8218</v>
      </c>
    </row>
    <row r="441" spans="1:3" x14ac:dyDescent="0.2">
      <c r="A441" s="25">
        <v>3000</v>
      </c>
      <c r="B441" s="6">
        <v>3506</v>
      </c>
      <c r="C441" t="s">
        <v>8218</v>
      </c>
    </row>
    <row r="442" spans="1:3" x14ac:dyDescent="0.2">
      <c r="A442" s="25">
        <v>1500</v>
      </c>
      <c r="B442" s="6">
        <v>1557</v>
      </c>
      <c r="C442" t="s">
        <v>8218</v>
      </c>
    </row>
    <row r="443" spans="1:3" x14ac:dyDescent="0.2">
      <c r="A443" s="25">
        <v>10000</v>
      </c>
      <c r="B443" s="6">
        <v>11450</v>
      </c>
      <c r="C443" t="s">
        <v>8218</v>
      </c>
    </row>
    <row r="444" spans="1:3" x14ac:dyDescent="0.2">
      <c r="A444" s="25">
        <v>1500</v>
      </c>
      <c r="B444" s="6">
        <v>1536</v>
      </c>
      <c r="C444" t="s">
        <v>8218</v>
      </c>
    </row>
    <row r="445" spans="1:3" x14ac:dyDescent="0.2">
      <c r="A445" s="25">
        <v>500</v>
      </c>
      <c r="B445" s="6">
        <v>1115</v>
      </c>
      <c r="C445" t="s">
        <v>8218</v>
      </c>
    </row>
    <row r="446" spans="1:3" x14ac:dyDescent="0.2">
      <c r="A446" s="25">
        <v>500</v>
      </c>
      <c r="B446" s="6">
        <v>500</v>
      </c>
      <c r="C446" t="s">
        <v>8218</v>
      </c>
    </row>
    <row r="447" spans="1:3" x14ac:dyDescent="0.2">
      <c r="A447" s="25">
        <v>1500</v>
      </c>
      <c r="B447" s="6">
        <v>1587</v>
      </c>
      <c r="C447" t="s">
        <v>8218</v>
      </c>
    </row>
    <row r="448" spans="1:3" x14ac:dyDescent="0.2">
      <c r="A448" s="25">
        <v>550</v>
      </c>
      <c r="B448" s="6">
        <v>783</v>
      </c>
      <c r="C448" t="s">
        <v>8218</v>
      </c>
    </row>
    <row r="449" spans="1:3" x14ac:dyDescent="0.2">
      <c r="A449" s="25">
        <v>500</v>
      </c>
      <c r="B449" s="6">
        <v>920</v>
      </c>
      <c r="C449" t="s">
        <v>8218</v>
      </c>
    </row>
    <row r="450" spans="1:3" x14ac:dyDescent="0.2">
      <c r="A450" s="25">
        <v>1500</v>
      </c>
      <c r="B450" s="6">
        <v>1565</v>
      </c>
      <c r="C450" t="s">
        <v>8218</v>
      </c>
    </row>
    <row r="451" spans="1:3" x14ac:dyDescent="0.2">
      <c r="A451" s="25">
        <v>250</v>
      </c>
      <c r="B451" s="6">
        <v>280</v>
      </c>
      <c r="C451" t="s">
        <v>8218</v>
      </c>
    </row>
    <row r="452" spans="1:3" x14ac:dyDescent="0.2">
      <c r="A452" s="25">
        <v>4000</v>
      </c>
      <c r="B452" s="6">
        <v>4443</v>
      </c>
      <c r="C452" t="s">
        <v>8218</v>
      </c>
    </row>
    <row r="453" spans="1:3" x14ac:dyDescent="0.2">
      <c r="A453" s="25">
        <v>1200</v>
      </c>
      <c r="B453" s="6">
        <v>1245</v>
      </c>
      <c r="C453" t="s">
        <v>8218</v>
      </c>
    </row>
    <row r="454" spans="1:3" x14ac:dyDescent="0.2">
      <c r="A454" s="25">
        <v>10000</v>
      </c>
      <c r="B454" s="6">
        <v>10041</v>
      </c>
      <c r="C454" t="s">
        <v>8218</v>
      </c>
    </row>
    <row r="455" spans="1:3" x14ac:dyDescent="0.2">
      <c r="A455" s="25">
        <v>2900</v>
      </c>
      <c r="B455" s="6">
        <v>2954</v>
      </c>
      <c r="C455" t="s">
        <v>8218</v>
      </c>
    </row>
    <row r="456" spans="1:3" x14ac:dyDescent="0.2">
      <c r="A456" s="25">
        <v>15000</v>
      </c>
      <c r="B456" s="6">
        <v>16465</v>
      </c>
      <c r="C456" t="s">
        <v>8218</v>
      </c>
    </row>
    <row r="457" spans="1:3" x14ac:dyDescent="0.2">
      <c r="A457" s="25">
        <v>2000</v>
      </c>
      <c r="B457" s="6">
        <v>2000</v>
      </c>
      <c r="C457" t="s">
        <v>8218</v>
      </c>
    </row>
    <row r="458" spans="1:3" x14ac:dyDescent="0.2">
      <c r="A458" s="25">
        <v>500</v>
      </c>
      <c r="B458" s="6">
        <v>610</v>
      </c>
      <c r="C458" t="s">
        <v>8218</v>
      </c>
    </row>
    <row r="459" spans="1:3" x14ac:dyDescent="0.2">
      <c r="A459" s="25">
        <v>350</v>
      </c>
      <c r="B459" s="6">
        <v>481.5</v>
      </c>
      <c r="C459" t="s">
        <v>8218</v>
      </c>
    </row>
    <row r="460" spans="1:3" x14ac:dyDescent="0.2">
      <c r="A460" s="25">
        <v>10000</v>
      </c>
      <c r="B460" s="6">
        <v>10031</v>
      </c>
      <c r="C460" t="s">
        <v>8218</v>
      </c>
    </row>
    <row r="461" spans="1:3" x14ac:dyDescent="0.2">
      <c r="A461" s="25">
        <v>2000</v>
      </c>
      <c r="B461" s="6">
        <v>2142</v>
      </c>
      <c r="C461" t="s">
        <v>8218</v>
      </c>
    </row>
    <row r="462" spans="1:3" x14ac:dyDescent="0.2">
      <c r="A462" s="25">
        <v>500</v>
      </c>
      <c r="B462" s="6">
        <v>1055</v>
      </c>
      <c r="C462" t="s">
        <v>8218</v>
      </c>
    </row>
    <row r="463" spans="1:3" x14ac:dyDescent="0.2">
      <c r="A463" s="25">
        <v>500</v>
      </c>
      <c r="B463" s="6">
        <v>618</v>
      </c>
      <c r="C463" t="s">
        <v>8218</v>
      </c>
    </row>
    <row r="464" spans="1:3" x14ac:dyDescent="0.2">
      <c r="A464" s="25">
        <v>3000</v>
      </c>
      <c r="B464" s="6">
        <v>3255</v>
      </c>
      <c r="C464" t="s">
        <v>8218</v>
      </c>
    </row>
    <row r="465" spans="1:3" x14ac:dyDescent="0.2">
      <c r="A465" s="25">
        <v>15000</v>
      </c>
      <c r="B465" s="6">
        <v>15535</v>
      </c>
      <c r="C465" t="s">
        <v>8218</v>
      </c>
    </row>
    <row r="466" spans="1:3" x14ac:dyDescent="0.2">
      <c r="A466" s="25">
        <v>3000</v>
      </c>
      <c r="B466" s="6">
        <v>3000</v>
      </c>
      <c r="C466" t="s">
        <v>8218</v>
      </c>
    </row>
    <row r="467" spans="1:3" x14ac:dyDescent="0.2">
      <c r="A467" s="25">
        <v>500</v>
      </c>
      <c r="B467" s="6">
        <v>650</v>
      </c>
      <c r="C467" t="s">
        <v>8218</v>
      </c>
    </row>
    <row r="468" spans="1:3" x14ac:dyDescent="0.2">
      <c r="A468" s="25">
        <v>3000</v>
      </c>
      <c r="B468" s="6">
        <v>3105</v>
      </c>
      <c r="C468" t="s">
        <v>8218</v>
      </c>
    </row>
    <row r="469" spans="1:3" x14ac:dyDescent="0.2">
      <c r="A469" s="25">
        <v>200</v>
      </c>
      <c r="B469" s="6">
        <v>200</v>
      </c>
      <c r="C469" t="s">
        <v>8218</v>
      </c>
    </row>
    <row r="470" spans="1:3" x14ac:dyDescent="0.2">
      <c r="A470" s="25">
        <v>4000</v>
      </c>
      <c r="B470" s="6">
        <v>4784</v>
      </c>
      <c r="C470" t="s">
        <v>8218</v>
      </c>
    </row>
    <row r="471" spans="1:3" x14ac:dyDescent="0.2">
      <c r="A471" s="25">
        <v>1700</v>
      </c>
      <c r="B471" s="6">
        <v>1700.01</v>
      </c>
      <c r="C471" t="s">
        <v>8218</v>
      </c>
    </row>
    <row r="472" spans="1:3" x14ac:dyDescent="0.2">
      <c r="A472" s="25">
        <v>4000</v>
      </c>
      <c r="B472" s="6">
        <v>4035</v>
      </c>
      <c r="C472" t="s">
        <v>8218</v>
      </c>
    </row>
    <row r="473" spans="1:3" x14ac:dyDescent="0.2">
      <c r="A473" s="25">
        <v>2750</v>
      </c>
      <c r="B473" s="6">
        <v>2930</v>
      </c>
      <c r="C473" t="s">
        <v>8218</v>
      </c>
    </row>
    <row r="474" spans="1:3" x14ac:dyDescent="0.2">
      <c r="A474" s="25">
        <v>700</v>
      </c>
      <c r="B474" s="6">
        <v>966</v>
      </c>
      <c r="C474" t="s">
        <v>8218</v>
      </c>
    </row>
    <row r="475" spans="1:3" x14ac:dyDescent="0.2">
      <c r="A475" s="25">
        <v>10000</v>
      </c>
      <c r="B475" s="6">
        <v>10115</v>
      </c>
      <c r="C475" t="s">
        <v>8218</v>
      </c>
    </row>
    <row r="476" spans="1:3" x14ac:dyDescent="0.2">
      <c r="A476" s="25">
        <v>3000</v>
      </c>
      <c r="B476" s="6">
        <v>3273</v>
      </c>
      <c r="C476" t="s">
        <v>8218</v>
      </c>
    </row>
    <row r="477" spans="1:3" x14ac:dyDescent="0.2">
      <c r="A477" s="25">
        <v>250</v>
      </c>
      <c r="B477" s="6">
        <v>350</v>
      </c>
      <c r="C477" t="s">
        <v>8218</v>
      </c>
    </row>
    <row r="478" spans="1:3" x14ac:dyDescent="0.2">
      <c r="A478" s="25">
        <v>6000</v>
      </c>
      <c r="B478" s="6">
        <v>6215</v>
      </c>
      <c r="C478" t="s">
        <v>8218</v>
      </c>
    </row>
    <row r="479" spans="1:3" x14ac:dyDescent="0.2">
      <c r="A479" s="25">
        <v>30000</v>
      </c>
      <c r="B479" s="6">
        <v>30891.1</v>
      </c>
      <c r="C479" t="s">
        <v>8218</v>
      </c>
    </row>
    <row r="480" spans="1:3" x14ac:dyDescent="0.2">
      <c r="A480" s="25">
        <v>3750</v>
      </c>
      <c r="B480" s="6">
        <v>4055</v>
      </c>
      <c r="C480" t="s">
        <v>8218</v>
      </c>
    </row>
    <row r="481" spans="1:3" x14ac:dyDescent="0.2">
      <c r="A481" s="25">
        <v>1500</v>
      </c>
      <c r="B481" s="6">
        <v>1500</v>
      </c>
      <c r="C481" t="s">
        <v>8218</v>
      </c>
    </row>
    <row r="482" spans="1:3" x14ac:dyDescent="0.2">
      <c r="A482" s="25">
        <v>2000</v>
      </c>
      <c r="B482" s="6">
        <v>2055</v>
      </c>
      <c r="C482" t="s">
        <v>8218</v>
      </c>
    </row>
    <row r="483" spans="1:3" x14ac:dyDescent="0.2">
      <c r="A483" s="25">
        <v>150</v>
      </c>
      <c r="B483" s="6">
        <v>195</v>
      </c>
      <c r="C483" t="s">
        <v>8218</v>
      </c>
    </row>
    <row r="484" spans="1:3" x14ac:dyDescent="0.2">
      <c r="A484" s="25">
        <v>2000</v>
      </c>
      <c r="B484" s="6">
        <v>2170.9899999999998</v>
      </c>
      <c r="C484" t="s">
        <v>8218</v>
      </c>
    </row>
    <row r="485" spans="1:3" x14ac:dyDescent="0.2">
      <c r="A485" s="25">
        <v>2000</v>
      </c>
      <c r="B485" s="6">
        <v>2000</v>
      </c>
      <c r="C485" t="s">
        <v>8218</v>
      </c>
    </row>
    <row r="486" spans="1:3" x14ac:dyDescent="0.2">
      <c r="A486" s="25">
        <v>2000</v>
      </c>
      <c r="B486" s="6">
        <v>2193</v>
      </c>
      <c r="C486" t="s">
        <v>8218</v>
      </c>
    </row>
    <row r="487" spans="1:3" x14ac:dyDescent="0.2">
      <c r="A487" s="25">
        <v>9500</v>
      </c>
      <c r="B487" s="6">
        <v>9525</v>
      </c>
      <c r="C487" t="s">
        <v>8218</v>
      </c>
    </row>
    <row r="488" spans="1:3" x14ac:dyDescent="0.2">
      <c r="A488" s="25">
        <v>10000</v>
      </c>
      <c r="B488" s="6">
        <v>10555</v>
      </c>
      <c r="C488" t="s">
        <v>8218</v>
      </c>
    </row>
    <row r="489" spans="1:3" x14ac:dyDescent="0.2">
      <c r="A489" s="25">
        <v>1000</v>
      </c>
      <c r="B489" s="6">
        <v>1120</v>
      </c>
      <c r="C489" t="s">
        <v>8218</v>
      </c>
    </row>
    <row r="490" spans="1:3" x14ac:dyDescent="0.2">
      <c r="A490" s="25">
        <v>5000</v>
      </c>
      <c r="B490" s="6">
        <v>5295</v>
      </c>
      <c r="C490" t="s">
        <v>8218</v>
      </c>
    </row>
    <row r="491" spans="1:3" x14ac:dyDescent="0.2">
      <c r="A491" s="25">
        <v>3000</v>
      </c>
      <c r="B491" s="6">
        <v>3030</v>
      </c>
      <c r="C491" t="s">
        <v>8218</v>
      </c>
    </row>
    <row r="492" spans="1:3" x14ac:dyDescent="0.2">
      <c r="A492" s="25">
        <v>2500</v>
      </c>
      <c r="B492" s="6">
        <v>2605</v>
      </c>
      <c r="C492" t="s">
        <v>8218</v>
      </c>
    </row>
    <row r="493" spans="1:3" x14ac:dyDescent="0.2">
      <c r="A493" s="25">
        <v>1200</v>
      </c>
      <c r="B493" s="6">
        <v>1616.14</v>
      </c>
      <c r="C493" t="s">
        <v>8218</v>
      </c>
    </row>
    <row r="494" spans="1:3" x14ac:dyDescent="0.2">
      <c r="A494" s="25">
        <v>5000</v>
      </c>
      <c r="B494" s="6">
        <v>5260.92</v>
      </c>
      <c r="C494" t="s">
        <v>8218</v>
      </c>
    </row>
    <row r="495" spans="1:3" x14ac:dyDescent="0.2">
      <c r="A495" s="25">
        <v>2500</v>
      </c>
      <c r="B495" s="6">
        <v>2565</v>
      </c>
      <c r="C495" t="s">
        <v>8218</v>
      </c>
    </row>
    <row r="496" spans="1:3" x14ac:dyDescent="0.2">
      <c r="A496" s="25">
        <v>250</v>
      </c>
      <c r="B496" s="6">
        <v>250</v>
      </c>
      <c r="C496" t="s">
        <v>8218</v>
      </c>
    </row>
    <row r="497" spans="1:3" x14ac:dyDescent="0.2">
      <c r="A497" s="25">
        <v>1000</v>
      </c>
      <c r="B497" s="6">
        <v>1855</v>
      </c>
      <c r="C497" t="s">
        <v>8218</v>
      </c>
    </row>
    <row r="498" spans="1:3" x14ac:dyDescent="0.2">
      <c r="A498" s="25">
        <v>300</v>
      </c>
      <c r="B498" s="6">
        <v>867</v>
      </c>
      <c r="C498" t="s">
        <v>8218</v>
      </c>
    </row>
    <row r="499" spans="1:3" x14ac:dyDescent="0.2">
      <c r="A499" s="25">
        <v>2000</v>
      </c>
      <c r="B499" s="6">
        <v>2000</v>
      </c>
      <c r="C499" t="s">
        <v>8218</v>
      </c>
    </row>
    <row r="500" spans="1:3" x14ac:dyDescent="0.2">
      <c r="A500" s="25">
        <v>1000</v>
      </c>
      <c r="B500" s="6">
        <v>1082</v>
      </c>
      <c r="C500" t="s">
        <v>8218</v>
      </c>
    </row>
    <row r="501" spans="1:3" x14ac:dyDescent="0.2">
      <c r="A501" s="25">
        <v>1000</v>
      </c>
      <c r="B501" s="6">
        <v>1078</v>
      </c>
      <c r="C501" t="s">
        <v>8218</v>
      </c>
    </row>
    <row r="502" spans="1:3" x14ac:dyDescent="0.2">
      <c r="A502" s="25">
        <v>2100</v>
      </c>
      <c r="B502" s="6">
        <v>2305</v>
      </c>
      <c r="C502" t="s">
        <v>8218</v>
      </c>
    </row>
    <row r="503" spans="1:3" x14ac:dyDescent="0.2">
      <c r="A503" s="25">
        <v>800</v>
      </c>
      <c r="B503" s="6">
        <v>1365</v>
      </c>
      <c r="C503" t="s">
        <v>8218</v>
      </c>
    </row>
    <row r="504" spans="1:3" x14ac:dyDescent="0.2">
      <c r="A504" s="25">
        <v>500</v>
      </c>
      <c r="B504" s="6">
        <v>760</v>
      </c>
      <c r="C504" t="s">
        <v>8218</v>
      </c>
    </row>
    <row r="505" spans="1:3" x14ac:dyDescent="0.2">
      <c r="A505" s="25">
        <v>650</v>
      </c>
      <c r="B505" s="6">
        <v>658</v>
      </c>
      <c r="C505" t="s">
        <v>8218</v>
      </c>
    </row>
    <row r="506" spans="1:3" x14ac:dyDescent="0.2">
      <c r="A506" s="25">
        <v>1000</v>
      </c>
      <c r="B506" s="6">
        <v>1532</v>
      </c>
      <c r="C506" t="s">
        <v>8218</v>
      </c>
    </row>
    <row r="507" spans="1:3" x14ac:dyDescent="0.2">
      <c r="A507" s="25">
        <v>300</v>
      </c>
      <c r="B507" s="6">
        <v>385</v>
      </c>
      <c r="C507" t="s">
        <v>8218</v>
      </c>
    </row>
    <row r="508" spans="1:3" x14ac:dyDescent="0.2">
      <c r="A508" s="25">
        <v>700</v>
      </c>
      <c r="B508" s="6">
        <v>705</v>
      </c>
      <c r="C508" t="s">
        <v>8218</v>
      </c>
    </row>
    <row r="509" spans="1:3" x14ac:dyDescent="0.2">
      <c r="A509" s="25">
        <v>10000</v>
      </c>
      <c r="B509" s="6">
        <v>10065</v>
      </c>
      <c r="C509" t="s">
        <v>8218</v>
      </c>
    </row>
    <row r="510" spans="1:3" x14ac:dyDescent="0.2">
      <c r="A510" s="25">
        <v>3000</v>
      </c>
      <c r="B510" s="6">
        <v>5739</v>
      </c>
      <c r="C510" t="s">
        <v>8218</v>
      </c>
    </row>
    <row r="511" spans="1:3" x14ac:dyDescent="0.2">
      <c r="A511" s="25">
        <v>2000</v>
      </c>
      <c r="B511" s="6">
        <v>2804</v>
      </c>
      <c r="C511" t="s">
        <v>8218</v>
      </c>
    </row>
    <row r="512" spans="1:3" x14ac:dyDescent="0.2">
      <c r="A512" s="25">
        <v>978</v>
      </c>
      <c r="B512" s="6">
        <v>1216</v>
      </c>
      <c r="C512" t="s">
        <v>8218</v>
      </c>
    </row>
    <row r="513" spans="1:3" x14ac:dyDescent="0.2">
      <c r="A513" s="25">
        <v>500</v>
      </c>
      <c r="B513" s="6">
        <v>631</v>
      </c>
      <c r="C513" t="s">
        <v>8218</v>
      </c>
    </row>
    <row r="514" spans="1:3" x14ac:dyDescent="0.2">
      <c r="A514" s="25">
        <v>500</v>
      </c>
      <c r="B514" s="6">
        <v>950</v>
      </c>
      <c r="C514" t="s">
        <v>8218</v>
      </c>
    </row>
    <row r="515" spans="1:3" x14ac:dyDescent="0.2">
      <c r="A515" s="25">
        <v>500</v>
      </c>
      <c r="B515" s="6">
        <v>695</v>
      </c>
      <c r="C515" t="s">
        <v>8218</v>
      </c>
    </row>
    <row r="516" spans="1:3" x14ac:dyDescent="0.2">
      <c r="A516" s="25">
        <v>250</v>
      </c>
      <c r="B516" s="6">
        <v>505</v>
      </c>
      <c r="C516" t="s">
        <v>8218</v>
      </c>
    </row>
    <row r="517" spans="1:3" x14ac:dyDescent="0.2">
      <c r="A517" s="25">
        <v>10000</v>
      </c>
      <c r="B517" s="6">
        <v>10338</v>
      </c>
      <c r="C517" t="s">
        <v>8218</v>
      </c>
    </row>
    <row r="518" spans="1:3" x14ac:dyDescent="0.2">
      <c r="A518" s="25">
        <v>5000</v>
      </c>
      <c r="B518" s="6">
        <v>5116.18</v>
      </c>
      <c r="C518" t="s">
        <v>8218</v>
      </c>
    </row>
    <row r="519" spans="1:3" x14ac:dyDescent="0.2">
      <c r="A519" s="25">
        <v>2000</v>
      </c>
      <c r="B519" s="6">
        <v>2060</v>
      </c>
      <c r="C519" t="s">
        <v>8218</v>
      </c>
    </row>
    <row r="520" spans="1:3" x14ac:dyDescent="0.2">
      <c r="A520" s="25">
        <v>3500</v>
      </c>
      <c r="B520" s="6">
        <v>4450</v>
      </c>
      <c r="C520" t="s">
        <v>8218</v>
      </c>
    </row>
    <row r="521" spans="1:3" x14ac:dyDescent="0.2">
      <c r="A521" s="25">
        <v>3000</v>
      </c>
      <c r="B521" s="6">
        <v>3030</v>
      </c>
      <c r="C521" t="s">
        <v>8218</v>
      </c>
    </row>
    <row r="522" spans="1:3" x14ac:dyDescent="0.2">
      <c r="A522" s="25">
        <v>10000</v>
      </c>
      <c r="B522" s="6">
        <v>12178</v>
      </c>
      <c r="C522" t="s">
        <v>8218</v>
      </c>
    </row>
    <row r="523" spans="1:3" x14ac:dyDescent="0.2">
      <c r="A523" s="25">
        <v>2800</v>
      </c>
      <c r="B523" s="6">
        <v>3175</v>
      </c>
      <c r="C523" t="s">
        <v>8218</v>
      </c>
    </row>
    <row r="524" spans="1:3" x14ac:dyDescent="0.2">
      <c r="A524" s="25">
        <v>250</v>
      </c>
      <c r="B524" s="6">
        <v>375</v>
      </c>
      <c r="C524" t="s">
        <v>8218</v>
      </c>
    </row>
    <row r="525" spans="1:3" x14ac:dyDescent="0.2">
      <c r="A525" s="25">
        <v>500</v>
      </c>
      <c r="B525" s="6">
        <v>1073</v>
      </c>
      <c r="C525" t="s">
        <v>8218</v>
      </c>
    </row>
    <row r="526" spans="1:3" x14ac:dyDescent="0.2">
      <c r="A526" s="25">
        <v>2000</v>
      </c>
      <c r="B526" s="6">
        <v>2041</v>
      </c>
      <c r="C526" t="s">
        <v>8218</v>
      </c>
    </row>
    <row r="527" spans="1:3" x14ac:dyDescent="0.2">
      <c r="A527" s="25">
        <v>4900</v>
      </c>
      <c r="B527" s="6">
        <v>4900</v>
      </c>
      <c r="C527" t="s">
        <v>8218</v>
      </c>
    </row>
    <row r="528" spans="1:3" x14ac:dyDescent="0.2">
      <c r="A528" s="25">
        <v>2000</v>
      </c>
      <c r="B528" s="6">
        <v>2020</v>
      </c>
      <c r="C528" t="s">
        <v>8218</v>
      </c>
    </row>
    <row r="529" spans="1:3" x14ac:dyDescent="0.2">
      <c r="A529" s="25">
        <v>300</v>
      </c>
      <c r="B529" s="6">
        <v>340</v>
      </c>
      <c r="C529" t="s">
        <v>8218</v>
      </c>
    </row>
    <row r="530" spans="1:3" x14ac:dyDescent="0.2">
      <c r="A530" s="25">
        <v>300</v>
      </c>
      <c r="B530" s="6">
        <v>312</v>
      </c>
      <c r="C530" t="s">
        <v>8218</v>
      </c>
    </row>
    <row r="531" spans="1:3" x14ac:dyDescent="0.2">
      <c r="A531" s="25">
        <v>1800</v>
      </c>
      <c r="B531" s="6">
        <v>2076</v>
      </c>
      <c r="C531" t="s">
        <v>8218</v>
      </c>
    </row>
    <row r="532" spans="1:3" x14ac:dyDescent="0.2">
      <c r="A532" s="25">
        <v>2000</v>
      </c>
      <c r="B532" s="6">
        <v>2257</v>
      </c>
      <c r="C532" t="s">
        <v>8218</v>
      </c>
    </row>
    <row r="533" spans="1:3" x14ac:dyDescent="0.2">
      <c r="A533" s="25">
        <v>1500</v>
      </c>
      <c r="B533" s="6">
        <v>1918</v>
      </c>
      <c r="C533" t="s">
        <v>8218</v>
      </c>
    </row>
    <row r="534" spans="1:3" x14ac:dyDescent="0.2">
      <c r="A534" s="25">
        <v>1500</v>
      </c>
      <c r="B534" s="6">
        <v>2140</v>
      </c>
      <c r="C534" t="s">
        <v>8218</v>
      </c>
    </row>
    <row r="535" spans="1:3" x14ac:dyDescent="0.2">
      <c r="A535" s="25">
        <v>10000</v>
      </c>
      <c r="B535" s="6">
        <v>11880</v>
      </c>
      <c r="C535" t="s">
        <v>8218</v>
      </c>
    </row>
    <row r="536" spans="1:3" x14ac:dyDescent="0.2">
      <c r="A536" s="25">
        <v>3000</v>
      </c>
      <c r="B536" s="6">
        <v>4150</v>
      </c>
      <c r="C536" t="s">
        <v>8218</v>
      </c>
    </row>
    <row r="537" spans="1:3" x14ac:dyDescent="0.2">
      <c r="A537" s="25">
        <v>3350</v>
      </c>
      <c r="B537" s="6">
        <v>5358</v>
      </c>
      <c r="C537" t="s">
        <v>8218</v>
      </c>
    </row>
    <row r="538" spans="1:3" x14ac:dyDescent="0.2">
      <c r="A538" s="25">
        <v>2500</v>
      </c>
      <c r="B538" s="6">
        <v>2856</v>
      </c>
      <c r="C538" t="s">
        <v>8218</v>
      </c>
    </row>
    <row r="539" spans="1:3" x14ac:dyDescent="0.2">
      <c r="A539" s="25">
        <v>1650</v>
      </c>
      <c r="B539" s="6">
        <v>1660</v>
      </c>
      <c r="C539" t="s">
        <v>8218</v>
      </c>
    </row>
    <row r="540" spans="1:3" x14ac:dyDescent="0.2">
      <c r="A540" s="25">
        <v>3000</v>
      </c>
      <c r="B540" s="6">
        <v>4656</v>
      </c>
      <c r="C540" t="s">
        <v>8218</v>
      </c>
    </row>
    <row r="541" spans="1:3" x14ac:dyDescent="0.2">
      <c r="A541" s="25">
        <v>2000</v>
      </c>
      <c r="B541" s="6">
        <v>2555</v>
      </c>
      <c r="C541" t="s">
        <v>8218</v>
      </c>
    </row>
    <row r="542" spans="1:3" x14ac:dyDescent="0.2">
      <c r="A542" s="25">
        <v>3000</v>
      </c>
      <c r="B542" s="6">
        <v>3636</v>
      </c>
      <c r="C542" t="s">
        <v>8218</v>
      </c>
    </row>
    <row r="543" spans="1:3" x14ac:dyDescent="0.2">
      <c r="A543" s="25">
        <v>5000</v>
      </c>
      <c r="B543" s="6">
        <v>5635</v>
      </c>
      <c r="C543" t="s">
        <v>8218</v>
      </c>
    </row>
    <row r="544" spans="1:3" x14ac:dyDescent="0.2">
      <c r="A544" s="25">
        <v>1000</v>
      </c>
      <c r="B544" s="6">
        <v>1275</v>
      </c>
      <c r="C544" t="s">
        <v>8218</v>
      </c>
    </row>
    <row r="545" spans="1:3" x14ac:dyDescent="0.2">
      <c r="A545" s="25">
        <v>500</v>
      </c>
      <c r="B545" s="6">
        <v>791</v>
      </c>
      <c r="C545" t="s">
        <v>8218</v>
      </c>
    </row>
    <row r="546" spans="1:3" x14ac:dyDescent="0.2">
      <c r="A546" s="25">
        <v>3800</v>
      </c>
      <c r="B546" s="6">
        <v>4000.22</v>
      </c>
      <c r="C546" t="s">
        <v>8218</v>
      </c>
    </row>
    <row r="547" spans="1:3" x14ac:dyDescent="0.2">
      <c r="A547" s="25">
        <v>1500</v>
      </c>
      <c r="B547" s="6">
        <v>1500</v>
      </c>
      <c r="C547" t="s">
        <v>8218</v>
      </c>
    </row>
    <row r="548" spans="1:3" x14ac:dyDescent="0.2">
      <c r="A548" s="25">
        <v>400</v>
      </c>
      <c r="B548" s="6">
        <v>400</v>
      </c>
      <c r="C548" t="s">
        <v>8218</v>
      </c>
    </row>
    <row r="549" spans="1:3" x14ac:dyDescent="0.2">
      <c r="A549" s="25">
        <v>5000</v>
      </c>
      <c r="B549" s="6">
        <v>5343</v>
      </c>
      <c r="C549" t="s">
        <v>8218</v>
      </c>
    </row>
    <row r="550" spans="1:3" x14ac:dyDescent="0.2">
      <c r="A550" s="25">
        <v>3000</v>
      </c>
      <c r="B550" s="6">
        <v>3732</v>
      </c>
      <c r="C550" t="s">
        <v>8218</v>
      </c>
    </row>
    <row r="551" spans="1:3" x14ac:dyDescent="0.2">
      <c r="A551" s="25">
        <v>1551</v>
      </c>
      <c r="B551" s="6">
        <v>1686</v>
      </c>
      <c r="C551" t="s">
        <v>8218</v>
      </c>
    </row>
    <row r="552" spans="1:3" x14ac:dyDescent="0.2">
      <c r="A552" s="25">
        <v>1650</v>
      </c>
      <c r="B552" s="6">
        <v>1690</v>
      </c>
      <c r="C552" t="s">
        <v>8218</v>
      </c>
    </row>
    <row r="553" spans="1:3" x14ac:dyDescent="0.2">
      <c r="A553" s="25">
        <v>2000</v>
      </c>
      <c r="B553" s="6">
        <v>2110</v>
      </c>
      <c r="C553" t="s">
        <v>8218</v>
      </c>
    </row>
    <row r="554" spans="1:3" x14ac:dyDescent="0.2">
      <c r="A554" s="25">
        <v>1000</v>
      </c>
      <c r="B554" s="6">
        <v>1063</v>
      </c>
      <c r="C554" t="s">
        <v>8218</v>
      </c>
    </row>
    <row r="555" spans="1:3" x14ac:dyDescent="0.2">
      <c r="A555" s="25">
        <v>1500</v>
      </c>
      <c r="B555" s="6">
        <v>1510</v>
      </c>
      <c r="C555" t="s">
        <v>8218</v>
      </c>
    </row>
    <row r="556" spans="1:3" x14ac:dyDescent="0.2">
      <c r="A556" s="25">
        <v>4000</v>
      </c>
      <c r="B556" s="6">
        <v>4216</v>
      </c>
      <c r="C556" t="s">
        <v>8218</v>
      </c>
    </row>
    <row r="557" spans="1:3" x14ac:dyDescent="0.2">
      <c r="A557" s="25">
        <v>2500</v>
      </c>
      <c r="B557" s="6">
        <v>2689</v>
      </c>
      <c r="C557" t="s">
        <v>8218</v>
      </c>
    </row>
    <row r="558" spans="1:3" x14ac:dyDescent="0.2">
      <c r="A558" s="25">
        <v>1000</v>
      </c>
      <c r="B558" s="6">
        <v>1000</v>
      </c>
      <c r="C558" t="s">
        <v>8218</v>
      </c>
    </row>
    <row r="559" spans="1:3" x14ac:dyDescent="0.2">
      <c r="A559" s="25">
        <v>2500</v>
      </c>
      <c r="B559" s="6">
        <v>2594</v>
      </c>
      <c r="C559" t="s">
        <v>8218</v>
      </c>
    </row>
    <row r="560" spans="1:3" x14ac:dyDescent="0.2">
      <c r="A560" s="25">
        <v>3000</v>
      </c>
      <c r="B560" s="6">
        <v>3045</v>
      </c>
      <c r="C560" t="s">
        <v>8218</v>
      </c>
    </row>
    <row r="561" spans="1:3" x14ac:dyDescent="0.2">
      <c r="A561" s="25">
        <v>10000</v>
      </c>
      <c r="B561" s="6">
        <v>10440</v>
      </c>
      <c r="C561" t="s">
        <v>8218</v>
      </c>
    </row>
    <row r="562" spans="1:3" x14ac:dyDescent="0.2">
      <c r="A562" s="25">
        <v>100</v>
      </c>
      <c r="B562" s="6">
        <v>180</v>
      </c>
      <c r="C562" t="s">
        <v>8218</v>
      </c>
    </row>
    <row r="563" spans="1:3" x14ac:dyDescent="0.2">
      <c r="A563" s="25">
        <v>3000</v>
      </c>
      <c r="B563" s="6">
        <v>3190</v>
      </c>
      <c r="C563" t="s">
        <v>8218</v>
      </c>
    </row>
    <row r="564" spans="1:3" x14ac:dyDescent="0.2">
      <c r="A564" s="25">
        <v>900</v>
      </c>
      <c r="B564" s="6">
        <v>905</v>
      </c>
      <c r="C564" t="s">
        <v>8218</v>
      </c>
    </row>
    <row r="565" spans="1:3" x14ac:dyDescent="0.2">
      <c r="A565" s="25">
        <v>1500</v>
      </c>
      <c r="B565" s="6">
        <v>1518</v>
      </c>
      <c r="C565" t="s">
        <v>8218</v>
      </c>
    </row>
    <row r="566" spans="1:3" x14ac:dyDescent="0.2">
      <c r="A566" s="25">
        <v>1000</v>
      </c>
      <c r="B566" s="6">
        <v>1000</v>
      </c>
      <c r="C566" t="s">
        <v>8218</v>
      </c>
    </row>
    <row r="567" spans="1:3" x14ac:dyDescent="0.2">
      <c r="A567" s="25">
        <v>2800</v>
      </c>
      <c r="B567" s="6">
        <v>3315</v>
      </c>
      <c r="C567" t="s">
        <v>8218</v>
      </c>
    </row>
    <row r="568" spans="1:3" x14ac:dyDescent="0.2">
      <c r="A568" s="25">
        <v>500</v>
      </c>
      <c r="B568" s="6">
        <v>550</v>
      </c>
      <c r="C568" t="s">
        <v>8218</v>
      </c>
    </row>
    <row r="569" spans="1:3" x14ac:dyDescent="0.2">
      <c r="A569" s="25">
        <v>3000</v>
      </c>
      <c r="B569" s="6">
        <v>3080</v>
      </c>
      <c r="C569" t="s">
        <v>8218</v>
      </c>
    </row>
    <row r="570" spans="1:3" x14ac:dyDescent="0.2">
      <c r="A570" s="25">
        <v>2500</v>
      </c>
      <c r="B570" s="6">
        <v>2500</v>
      </c>
      <c r="C570" t="s">
        <v>8218</v>
      </c>
    </row>
    <row r="571" spans="1:3" x14ac:dyDescent="0.2">
      <c r="A571" s="25">
        <v>4000</v>
      </c>
      <c r="B571" s="6">
        <v>4000</v>
      </c>
      <c r="C571" t="s">
        <v>8218</v>
      </c>
    </row>
    <row r="572" spans="1:3" x14ac:dyDescent="0.2">
      <c r="A572" s="25">
        <v>1500</v>
      </c>
      <c r="B572" s="6">
        <v>1650.69</v>
      </c>
      <c r="C572" t="s">
        <v>8218</v>
      </c>
    </row>
    <row r="573" spans="1:3" x14ac:dyDescent="0.2">
      <c r="A573" s="25">
        <v>2000</v>
      </c>
      <c r="B573" s="6">
        <v>2027</v>
      </c>
      <c r="C573" t="s">
        <v>8218</v>
      </c>
    </row>
    <row r="574" spans="1:3" x14ac:dyDescent="0.2">
      <c r="A574" s="25">
        <v>2000</v>
      </c>
      <c r="B574" s="6">
        <v>2015</v>
      </c>
      <c r="C574" t="s">
        <v>8218</v>
      </c>
    </row>
    <row r="575" spans="1:3" x14ac:dyDescent="0.2">
      <c r="A575" s="25">
        <v>350</v>
      </c>
      <c r="B575" s="6">
        <v>593</v>
      </c>
      <c r="C575" t="s">
        <v>8218</v>
      </c>
    </row>
    <row r="576" spans="1:3" x14ac:dyDescent="0.2">
      <c r="A576" s="25">
        <v>1395</v>
      </c>
      <c r="B576" s="6">
        <v>1395</v>
      </c>
      <c r="C576" t="s">
        <v>8218</v>
      </c>
    </row>
    <row r="577" spans="1:3" x14ac:dyDescent="0.2">
      <c r="A577" s="25">
        <v>4000</v>
      </c>
      <c r="B577" s="6">
        <v>4546</v>
      </c>
      <c r="C577" t="s">
        <v>8218</v>
      </c>
    </row>
    <row r="578" spans="1:3" x14ac:dyDescent="0.2">
      <c r="A578" s="25">
        <v>10000</v>
      </c>
      <c r="B578" s="6">
        <v>10156</v>
      </c>
      <c r="C578" t="s">
        <v>8218</v>
      </c>
    </row>
    <row r="579" spans="1:3" x14ac:dyDescent="0.2">
      <c r="A579" s="25">
        <v>500</v>
      </c>
      <c r="B579" s="6">
        <v>530</v>
      </c>
      <c r="C579" t="s">
        <v>8218</v>
      </c>
    </row>
    <row r="580" spans="1:3" x14ac:dyDescent="0.2">
      <c r="A580" s="25">
        <v>3300</v>
      </c>
      <c r="B580" s="6">
        <v>3366</v>
      </c>
      <c r="C580" t="s">
        <v>8218</v>
      </c>
    </row>
    <row r="581" spans="1:3" x14ac:dyDescent="0.2">
      <c r="A581" s="25">
        <v>6000</v>
      </c>
      <c r="B581" s="6">
        <v>7015</v>
      </c>
      <c r="C581" t="s">
        <v>8218</v>
      </c>
    </row>
    <row r="582" spans="1:3" x14ac:dyDescent="0.2">
      <c r="A582" s="25">
        <v>1650</v>
      </c>
      <c r="B582" s="6">
        <v>1669</v>
      </c>
      <c r="C582" t="s">
        <v>8218</v>
      </c>
    </row>
    <row r="583" spans="1:3" x14ac:dyDescent="0.2">
      <c r="A583" s="25">
        <v>500</v>
      </c>
      <c r="B583" s="6">
        <v>660</v>
      </c>
      <c r="C583" t="s">
        <v>8218</v>
      </c>
    </row>
    <row r="584" spans="1:3" x14ac:dyDescent="0.2">
      <c r="A584" s="25">
        <v>2750</v>
      </c>
      <c r="B584" s="6">
        <v>2750</v>
      </c>
      <c r="C584" t="s">
        <v>8218</v>
      </c>
    </row>
    <row r="585" spans="1:3" x14ac:dyDescent="0.2">
      <c r="A585" s="25">
        <v>1000</v>
      </c>
      <c r="B585" s="6">
        <v>1280</v>
      </c>
      <c r="C585" t="s">
        <v>8218</v>
      </c>
    </row>
    <row r="586" spans="1:3" x14ac:dyDescent="0.2">
      <c r="A586" s="25">
        <v>960</v>
      </c>
      <c r="B586" s="6">
        <v>1142</v>
      </c>
      <c r="C586" t="s">
        <v>8218</v>
      </c>
    </row>
    <row r="587" spans="1:3" x14ac:dyDescent="0.2">
      <c r="A587" s="25">
        <v>500</v>
      </c>
      <c r="B587" s="6">
        <v>631</v>
      </c>
      <c r="C587" t="s">
        <v>8218</v>
      </c>
    </row>
    <row r="588" spans="1:3" x14ac:dyDescent="0.2">
      <c r="A588" s="25">
        <v>5000</v>
      </c>
      <c r="B588" s="6">
        <v>7810</v>
      </c>
      <c r="C588" t="s">
        <v>8218</v>
      </c>
    </row>
    <row r="589" spans="1:3" x14ac:dyDescent="0.2">
      <c r="A589" s="25">
        <v>2000</v>
      </c>
      <c r="B589" s="6">
        <v>2063</v>
      </c>
      <c r="C589" t="s">
        <v>8218</v>
      </c>
    </row>
    <row r="590" spans="1:3" x14ac:dyDescent="0.2">
      <c r="A590" s="25">
        <v>150</v>
      </c>
      <c r="B590" s="6">
        <v>230</v>
      </c>
      <c r="C590" t="s">
        <v>8218</v>
      </c>
    </row>
    <row r="591" spans="1:3" x14ac:dyDescent="0.2">
      <c r="A591" s="25">
        <v>675</v>
      </c>
      <c r="B591" s="6">
        <v>1218</v>
      </c>
      <c r="C591" t="s">
        <v>8218</v>
      </c>
    </row>
    <row r="592" spans="1:3" x14ac:dyDescent="0.2">
      <c r="A592" s="25">
        <v>2000</v>
      </c>
      <c r="B592" s="6">
        <v>2569</v>
      </c>
      <c r="C592" t="s">
        <v>8218</v>
      </c>
    </row>
    <row r="593" spans="1:3" x14ac:dyDescent="0.2">
      <c r="A593" s="25">
        <v>600</v>
      </c>
      <c r="B593" s="6">
        <v>718</v>
      </c>
      <c r="C593" t="s">
        <v>8218</v>
      </c>
    </row>
    <row r="594" spans="1:3" x14ac:dyDescent="0.2">
      <c r="A594" s="25">
        <v>300</v>
      </c>
      <c r="B594" s="6">
        <v>369</v>
      </c>
      <c r="C594" t="s">
        <v>8218</v>
      </c>
    </row>
    <row r="595" spans="1:3" x14ac:dyDescent="0.2">
      <c r="A595" s="25">
        <v>1200</v>
      </c>
      <c r="B595" s="6">
        <v>1260</v>
      </c>
      <c r="C595" t="s">
        <v>8218</v>
      </c>
    </row>
    <row r="596" spans="1:3" x14ac:dyDescent="0.2">
      <c r="A596" s="25">
        <v>5500</v>
      </c>
      <c r="B596" s="6">
        <v>5623</v>
      </c>
      <c r="C596" t="s">
        <v>8218</v>
      </c>
    </row>
    <row r="597" spans="1:3" x14ac:dyDescent="0.2">
      <c r="A597" s="25">
        <v>1500</v>
      </c>
      <c r="B597" s="6">
        <v>1570</v>
      </c>
      <c r="C597" t="s">
        <v>8218</v>
      </c>
    </row>
    <row r="598" spans="1:3" x14ac:dyDescent="0.2">
      <c r="A598" s="25">
        <v>2500</v>
      </c>
      <c r="B598" s="6">
        <v>2500</v>
      </c>
      <c r="C598" t="s">
        <v>8218</v>
      </c>
    </row>
    <row r="599" spans="1:3" x14ac:dyDescent="0.2">
      <c r="A599" s="25">
        <v>250</v>
      </c>
      <c r="B599" s="6">
        <v>251</v>
      </c>
      <c r="C599" t="s">
        <v>8218</v>
      </c>
    </row>
    <row r="600" spans="1:3" x14ac:dyDescent="0.2">
      <c r="A600" s="25">
        <v>1100</v>
      </c>
      <c r="B600" s="6">
        <v>1125</v>
      </c>
      <c r="C600" t="s">
        <v>8218</v>
      </c>
    </row>
    <row r="601" spans="1:3" x14ac:dyDescent="0.2">
      <c r="A601" s="25">
        <v>35000</v>
      </c>
      <c r="B601" s="6">
        <v>40043.25</v>
      </c>
      <c r="C601" t="s">
        <v>8218</v>
      </c>
    </row>
    <row r="602" spans="1:3" x14ac:dyDescent="0.2">
      <c r="A602" s="25">
        <v>2100</v>
      </c>
      <c r="B602" s="6">
        <v>2140</v>
      </c>
      <c r="C602" t="s">
        <v>8218</v>
      </c>
    </row>
    <row r="603" spans="1:3" x14ac:dyDescent="0.2">
      <c r="A603" s="25">
        <v>1000</v>
      </c>
      <c r="B603" s="6">
        <v>1020</v>
      </c>
      <c r="C603" t="s">
        <v>8218</v>
      </c>
    </row>
    <row r="604" spans="1:3" x14ac:dyDescent="0.2">
      <c r="A604" s="25">
        <v>2500</v>
      </c>
      <c r="B604" s="6">
        <v>2620</v>
      </c>
      <c r="C604" t="s">
        <v>8218</v>
      </c>
    </row>
    <row r="605" spans="1:3" x14ac:dyDescent="0.2">
      <c r="A605" s="25">
        <v>1500</v>
      </c>
      <c r="B605" s="6">
        <v>1527.5</v>
      </c>
      <c r="C605" t="s">
        <v>8218</v>
      </c>
    </row>
    <row r="606" spans="1:3" x14ac:dyDescent="0.2">
      <c r="A606" s="25">
        <v>773</v>
      </c>
      <c r="B606" s="6">
        <v>773</v>
      </c>
      <c r="C606" t="s">
        <v>8218</v>
      </c>
    </row>
    <row r="607" spans="1:3" x14ac:dyDescent="0.2">
      <c r="A607" s="25">
        <v>5500</v>
      </c>
      <c r="B607" s="6">
        <v>5845</v>
      </c>
      <c r="C607" t="s">
        <v>8218</v>
      </c>
    </row>
    <row r="608" spans="1:3" x14ac:dyDescent="0.2">
      <c r="A608" s="25">
        <v>5000</v>
      </c>
      <c r="B608" s="6">
        <v>5671.11</v>
      </c>
      <c r="C608" t="s">
        <v>8218</v>
      </c>
    </row>
    <row r="609" spans="1:3" x14ac:dyDescent="0.2">
      <c r="A609" s="25">
        <v>2400</v>
      </c>
      <c r="B609" s="6">
        <v>2400</v>
      </c>
      <c r="C609" t="s">
        <v>8218</v>
      </c>
    </row>
    <row r="610" spans="1:3" x14ac:dyDescent="0.2">
      <c r="A610" s="25">
        <v>2200</v>
      </c>
      <c r="B610" s="6">
        <v>2210</v>
      </c>
      <c r="C610" t="s">
        <v>8218</v>
      </c>
    </row>
    <row r="611" spans="1:3" x14ac:dyDescent="0.2">
      <c r="A611" s="25">
        <v>100000</v>
      </c>
      <c r="B611" s="6">
        <v>100036</v>
      </c>
      <c r="C611" t="s">
        <v>8218</v>
      </c>
    </row>
    <row r="612" spans="1:3" x14ac:dyDescent="0.2">
      <c r="A612" s="25">
        <v>350</v>
      </c>
      <c r="B612" s="6">
        <v>504</v>
      </c>
      <c r="C612" t="s">
        <v>8218</v>
      </c>
    </row>
    <row r="613" spans="1:3" x14ac:dyDescent="0.2">
      <c r="A613" s="25">
        <v>1000</v>
      </c>
      <c r="B613" s="6">
        <v>1035</v>
      </c>
      <c r="C613" t="s">
        <v>8218</v>
      </c>
    </row>
    <row r="614" spans="1:3" x14ac:dyDescent="0.2">
      <c r="A614" s="25">
        <v>3200</v>
      </c>
      <c r="B614" s="6">
        <v>3470</v>
      </c>
      <c r="C614" t="s">
        <v>8218</v>
      </c>
    </row>
    <row r="615" spans="1:3" x14ac:dyDescent="0.2">
      <c r="A615" s="25">
        <v>2500</v>
      </c>
      <c r="B615" s="6">
        <v>2560</v>
      </c>
      <c r="C615" t="s">
        <v>8218</v>
      </c>
    </row>
    <row r="616" spans="1:3" x14ac:dyDescent="0.2">
      <c r="A616" s="25">
        <v>315</v>
      </c>
      <c r="B616" s="6">
        <v>469</v>
      </c>
      <c r="C616" t="s">
        <v>8218</v>
      </c>
    </row>
    <row r="617" spans="1:3" x14ac:dyDescent="0.2">
      <c r="A617" s="25">
        <v>500</v>
      </c>
      <c r="B617" s="6">
        <v>527.45000000000005</v>
      </c>
      <c r="C617" t="s">
        <v>8218</v>
      </c>
    </row>
    <row r="618" spans="1:3" x14ac:dyDescent="0.2">
      <c r="A618" s="25">
        <v>1000</v>
      </c>
      <c r="B618" s="6">
        <v>1005</v>
      </c>
      <c r="C618" t="s">
        <v>8218</v>
      </c>
    </row>
    <row r="619" spans="1:3" x14ac:dyDescent="0.2">
      <c r="A619" s="25">
        <v>900</v>
      </c>
      <c r="B619" s="6">
        <v>1175</v>
      </c>
      <c r="C619" t="s">
        <v>8218</v>
      </c>
    </row>
    <row r="620" spans="1:3" x14ac:dyDescent="0.2">
      <c r="A620" s="25">
        <v>2000</v>
      </c>
      <c r="B620" s="6">
        <v>2095</v>
      </c>
      <c r="C620" t="s">
        <v>8218</v>
      </c>
    </row>
    <row r="621" spans="1:3" x14ac:dyDescent="0.2">
      <c r="A621" s="25">
        <v>1000</v>
      </c>
      <c r="B621" s="6">
        <v>1088</v>
      </c>
      <c r="C621" t="s">
        <v>8218</v>
      </c>
    </row>
    <row r="622" spans="1:3" x14ac:dyDescent="0.2">
      <c r="A622" s="25">
        <v>1000</v>
      </c>
      <c r="B622" s="6">
        <v>1110</v>
      </c>
      <c r="C622" t="s">
        <v>8218</v>
      </c>
    </row>
    <row r="623" spans="1:3" x14ac:dyDescent="0.2">
      <c r="A623" s="25">
        <v>5000</v>
      </c>
      <c r="B623" s="6">
        <v>5024</v>
      </c>
      <c r="C623" t="s">
        <v>8218</v>
      </c>
    </row>
    <row r="624" spans="1:3" x14ac:dyDescent="0.2">
      <c r="A624" s="25">
        <v>2000</v>
      </c>
      <c r="B624" s="6">
        <v>2287</v>
      </c>
      <c r="C624" t="s">
        <v>8218</v>
      </c>
    </row>
    <row r="625" spans="1:3" x14ac:dyDescent="0.2">
      <c r="A625" s="25">
        <v>1500</v>
      </c>
      <c r="B625" s="6">
        <v>1831</v>
      </c>
      <c r="C625" t="s">
        <v>8218</v>
      </c>
    </row>
    <row r="626" spans="1:3" x14ac:dyDescent="0.2">
      <c r="A626" s="25">
        <v>500</v>
      </c>
      <c r="B626" s="6">
        <v>500</v>
      </c>
      <c r="C626" t="s">
        <v>8218</v>
      </c>
    </row>
    <row r="627" spans="1:3" x14ac:dyDescent="0.2">
      <c r="A627" s="25">
        <v>3000</v>
      </c>
      <c r="B627" s="6">
        <v>3084</v>
      </c>
      <c r="C627" t="s">
        <v>8218</v>
      </c>
    </row>
    <row r="628" spans="1:3" x14ac:dyDescent="0.2">
      <c r="A628" s="25">
        <v>5800</v>
      </c>
      <c r="B628" s="6">
        <v>6155</v>
      </c>
      <c r="C628" t="s">
        <v>8218</v>
      </c>
    </row>
    <row r="629" spans="1:3" x14ac:dyDescent="0.2">
      <c r="A629" s="25">
        <v>10000</v>
      </c>
      <c r="B629" s="6">
        <v>10133</v>
      </c>
      <c r="C629" t="s">
        <v>8218</v>
      </c>
    </row>
    <row r="630" spans="1:3" x14ac:dyDescent="0.2">
      <c r="A630" s="25">
        <v>100</v>
      </c>
      <c r="B630" s="6">
        <v>100</v>
      </c>
      <c r="C630" t="s">
        <v>8218</v>
      </c>
    </row>
    <row r="631" spans="1:3" x14ac:dyDescent="0.2">
      <c r="A631" s="25">
        <v>600</v>
      </c>
      <c r="B631" s="6">
        <v>780</v>
      </c>
      <c r="C631" t="s">
        <v>8218</v>
      </c>
    </row>
    <row r="632" spans="1:3" x14ac:dyDescent="0.2">
      <c r="A632" s="25">
        <v>1500</v>
      </c>
      <c r="B632" s="6">
        <v>1500.2</v>
      </c>
      <c r="C632" t="s">
        <v>8218</v>
      </c>
    </row>
    <row r="633" spans="1:3" x14ac:dyDescent="0.2">
      <c r="A633" s="25">
        <v>500</v>
      </c>
      <c r="B633" s="6">
        <v>500</v>
      </c>
      <c r="C633" t="s">
        <v>8218</v>
      </c>
    </row>
    <row r="634" spans="1:3" x14ac:dyDescent="0.2">
      <c r="A634" s="25">
        <v>900</v>
      </c>
      <c r="B634" s="6">
        <v>1025</v>
      </c>
      <c r="C634" t="s">
        <v>8218</v>
      </c>
    </row>
    <row r="635" spans="1:3" x14ac:dyDescent="0.2">
      <c r="A635" s="25">
        <v>1500</v>
      </c>
      <c r="B635" s="6">
        <v>1500</v>
      </c>
      <c r="C635" t="s">
        <v>8218</v>
      </c>
    </row>
    <row r="636" spans="1:3" x14ac:dyDescent="0.2">
      <c r="A636" s="25">
        <v>1000</v>
      </c>
      <c r="B636" s="6">
        <v>2870</v>
      </c>
      <c r="C636" t="s">
        <v>8218</v>
      </c>
    </row>
    <row r="637" spans="1:3" x14ac:dyDescent="0.2">
      <c r="A637" s="25">
        <v>3000</v>
      </c>
      <c r="B637" s="6">
        <v>3255</v>
      </c>
      <c r="C637" t="s">
        <v>8218</v>
      </c>
    </row>
    <row r="638" spans="1:3" x14ac:dyDescent="0.2">
      <c r="A638" s="25">
        <v>3000</v>
      </c>
      <c r="B638" s="6">
        <v>3465</v>
      </c>
      <c r="C638" t="s">
        <v>8218</v>
      </c>
    </row>
    <row r="639" spans="1:3" x14ac:dyDescent="0.2">
      <c r="A639" s="25">
        <v>3400</v>
      </c>
      <c r="B639" s="6">
        <v>4050</v>
      </c>
      <c r="C639" t="s">
        <v>8218</v>
      </c>
    </row>
    <row r="640" spans="1:3" x14ac:dyDescent="0.2">
      <c r="A640" s="25">
        <v>7500</v>
      </c>
      <c r="B640" s="6">
        <v>8207</v>
      </c>
      <c r="C640" t="s">
        <v>8218</v>
      </c>
    </row>
    <row r="641" spans="1:3" x14ac:dyDescent="0.2">
      <c r="A641" s="25">
        <v>500</v>
      </c>
      <c r="B641" s="6">
        <v>633</v>
      </c>
      <c r="C641" t="s">
        <v>8218</v>
      </c>
    </row>
    <row r="642" spans="1:3" x14ac:dyDescent="0.2">
      <c r="A642" s="25">
        <v>200</v>
      </c>
      <c r="B642" s="6">
        <v>201</v>
      </c>
      <c r="C642" t="s">
        <v>8218</v>
      </c>
    </row>
    <row r="643" spans="1:3" x14ac:dyDescent="0.2">
      <c r="A643" s="25">
        <v>4000</v>
      </c>
      <c r="B643" s="6">
        <v>5100</v>
      </c>
      <c r="C643" t="s">
        <v>8218</v>
      </c>
    </row>
    <row r="644" spans="1:3" x14ac:dyDescent="0.2">
      <c r="A644" s="25">
        <v>5000</v>
      </c>
      <c r="B644" s="6">
        <v>5003</v>
      </c>
      <c r="C644" t="s">
        <v>8218</v>
      </c>
    </row>
    <row r="645" spans="1:3" x14ac:dyDescent="0.2">
      <c r="A645" s="25">
        <v>700</v>
      </c>
      <c r="B645" s="6">
        <v>1225</v>
      </c>
      <c r="C645" t="s">
        <v>8218</v>
      </c>
    </row>
    <row r="646" spans="1:3" x14ac:dyDescent="0.2">
      <c r="A646" s="25">
        <v>2000</v>
      </c>
      <c r="B646" s="6">
        <v>2545</v>
      </c>
      <c r="C646" t="s">
        <v>8218</v>
      </c>
    </row>
    <row r="647" spans="1:3" x14ac:dyDescent="0.2">
      <c r="A647" s="25">
        <v>3000</v>
      </c>
      <c r="B647" s="6">
        <v>3319</v>
      </c>
      <c r="C647" t="s">
        <v>8218</v>
      </c>
    </row>
    <row r="648" spans="1:3" x14ac:dyDescent="0.2">
      <c r="A648" s="25">
        <v>1600</v>
      </c>
      <c r="B648" s="6">
        <v>2015</v>
      </c>
      <c r="C648" t="s">
        <v>8218</v>
      </c>
    </row>
    <row r="649" spans="1:3" x14ac:dyDescent="0.2">
      <c r="A649" s="25">
        <v>2600</v>
      </c>
      <c r="B649" s="6">
        <v>3081</v>
      </c>
      <c r="C649" t="s">
        <v>8218</v>
      </c>
    </row>
    <row r="650" spans="1:3" x14ac:dyDescent="0.2">
      <c r="A650" s="25">
        <v>1100</v>
      </c>
      <c r="B650" s="6">
        <v>1185</v>
      </c>
      <c r="C650" t="s">
        <v>8218</v>
      </c>
    </row>
    <row r="651" spans="1:3" x14ac:dyDescent="0.2">
      <c r="A651" s="25">
        <v>2500</v>
      </c>
      <c r="B651" s="6">
        <v>2565</v>
      </c>
      <c r="C651" t="s">
        <v>8218</v>
      </c>
    </row>
    <row r="652" spans="1:3" x14ac:dyDescent="0.2">
      <c r="A652" s="25">
        <v>1000</v>
      </c>
      <c r="B652" s="6">
        <v>1101</v>
      </c>
      <c r="C652" t="s">
        <v>8218</v>
      </c>
    </row>
    <row r="653" spans="1:3" x14ac:dyDescent="0.2">
      <c r="A653" s="25">
        <v>500</v>
      </c>
      <c r="B653" s="6">
        <v>1010</v>
      </c>
      <c r="C653" t="s">
        <v>8218</v>
      </c>
    </row>
    <row r="654" spans="1:3" x14ac:dyDescent="0.2">
      <c r="A654" s="25">
        <v>10</v>
      </c>
      <c r="B654" s="6">
        <v>13</v>
      </c>
      <c r="C654" t="s">
        <v>8218</v>
      </c>
    </row>
    <row r="655" spans="1:3" x14ac:dyDescent="0.2">
      <c r="A655" s="25">
        <v>2000</v>
      </c>
      <c r="B655" s="6">
        <v>2087</v>
      </c>
      <c r="C655" t="s">
        <v>8218</v>
      </c>
    </row>
    <row r="656" spans="1:3" x14ac:dyDescent="0.2">
      <c r="A656" s="25">
        <v>4000</v>
      </c>
      <c r="B656" s="6">
        <v>4002</v>
      </c>
      <c r="C656" t="s">
        <v>8218</v>
      </c>
    </row>
    <row r="657" spans="1:3" x14ac:dyDescent="0.2">
      <c r="A657" s="25">
        <v>1500</v>
      </c>
      <c r="B657" s="6">
        <v>2560</v>
      </c>
      <c r="C657" t="s">
        <v>8218</v>
      </c>
    </row>
    <row r="658" spans="1:3" x14ac:dyDescent="0.2">
      <c r="A658" s="25">
        <v>3000</v>
      </c>
      <c r="B658" s="6">
        <v>3385</v>
      </c>
      <c r="C658" t="s">
        <v>8218</v>
      </c>
    </row>
    <row r="659" spans="1:3" x14ac:dyDescent="0.2">
      <c r="A659" s="25">
        <v>250</v>
      </c>
      <c r="B659" s="6">
        <v>460</v>
      </c>
      <c r="C659" t="s">
        <v>8218</v>
      </c>
    </row>
    <row r="660" spans="1:3" x14ac:dyDescent="0.2">
      <c r="A660" s="25">
        <v>3000</v>
      </c>
      <c r="B660" s="6">
        <v>3908</v>
      </c>
      <c r="C660" t="s">
        <v>8218</v>
      </c>
    </row>
    <row r="661" spans="1:3" x14ac:dyDescent="0.2">
      <c r="A661" s="25">
        <v>550</v>
      </c>
      <c r="B661" s="6">
        <v>580</v>
      </c>
      <c r="C661" t="s">
        <v>8218</v>
      </c>
    </row>
    <row r="662" spans="1:3" x14ac:dyDescent="0.2">
      <c r="A662" s="25">
        <v>800</v>
      </c>
      <c r="B662" s="6">
        <v>800</v>
      </c>
      <c r="C662" t="s">
        <v>8218</v>
      </c>
    </row>
    <row r="663" spans="1:3" x14ac:dyDescent="0.2">
      <c r="A663" s="25">
        <v>1960</v>
      </c>
      <c r="B663" s="6">
        <v>3005</v>
      </c>
      <c r="C663" t="s">
        <v>8218</v>
      </c>
    </row>
    <row r="664" spans="1:3" x14ac:dyDescent="0.2">
      <c r="A664" s="25">
        <v>1000</v>
      </c>
      <c r="B664" s="6">
        <v>1623</v>
      </c>
      <c r="C664" t="s">
        <v>8218</v>
      </c>
    </row>
    <row r="665" spans="1:3" x14ac:dyDescent="0.2">
      <c r="A665" s="25">
        <v>2500</v>
      </c>
      <c r="B665" s="6">
        <v>3400</v>
      </c>
      <c r="C665" t="s">
        <v>8218</v>
      </c>
    </row>
    <row r="666" spans="1:3" x14ac:dyDescent="0.2">
      <c r="A666" s="25">
        <v>5000</v>
      </c>
      <c r="B666" s="6">
        <v>7220</v>
      </c>
      <c r="C666" t="s">
        <v>8218</v>
      </c>
    </row>
    <row r="667" spans="1:3" x14ac:dyDescent="0.2">
      <c r="A667" s="25">
        <v>1250</v>
      </c>
      <c r="B667" s="6">
        <v>1250</v>
      </c>
      <c r="C667" t="s">
        <v>8218</v>
      </c>
    </row>
    <row r="668" spans="1:3" x14ac:dyDescent="0.2">
      <c r="A668" s="25">
        <v>2500</v>
      </c>
      <c r="B668" s="6">
        <v>2520</v>
      </c>
      <c r="C668" t="s">
        <v>8218</v>
      </c>
    </row>
    <row r="669" spans="1:3" x14ac:dyDescent="0.2">
      <c r="A669" s="25">
        <v>2500</v>
      </c>
      <c r="B669" s="6">
        <v>2670</v>
      </c>
      <c r="C669" t="s">
        <v>8218</v>
      </c>
    </row>
    <row r="670" spans="1:3" x14ac:dyDescent="0.2">
      <c r="A670" s="25">
        <v>2500</v>
      </c>
      <c r="B670" s="6">
        <v>3120</v>
      </c>
      <c r="C670" t="s">
        <v>8218</v>
      </c>
    </row>
    <row r="671" spans="1:3" x14ac:dyDescent="0.2">
      <c r="A671" s="25">
        <v>740</v>
      </c>
      <c r="B671" s="6">
        <v>880</v>
      </c>
      <c r="C671" t="s">
        <v>8218</v>
      </c>
    </row>
    <row r="672" spans="1:3" x14ac:dyDescent="0.2">
      <c r="A672" s="25">
        <v>2000</v>
      </c>
      <c r="B672" s="6">
        <v>2020</v>
      </c>
      <c r="C672" t="s">
        <v>8218</v>
      </c>
    </row>
    <row r="673" spans="1:3" x14ac:dyDescent="0.2">
      <c r="A673" s="25">
        <v>1000</v>
      </c>
      <c r="B673" s="6">
        <v>1130</v>
      </c>
      <c r="C673" t="s">
        <v>8218</v>
      </c>
    </row>
    <row r="674" spans="1:3" x14ac:dyDescent="0.2">
      <c r="A674" s="25">
        <v>10500</v>
      </c>
      <c r="B674" s="6">
        <v>11045</v>
      </c>
      <c r="C674" t="s">
        <v>8218</v>
      </c>
    </row>
    <row r="675" spans="1:3" x14ac:dyDescent="0.2">
      <c r="A675" s="25">
        <v>3000</v>
      </c>
      <c r="B675" s="6">
        <v>3292</v>
      </c>
      <c r="C675" t="s">
        <v>8218</v>
      </c>
    </row>
    <row r="676" spans="1:3" x14ac:dyDescent="0.2">
      <c r="A676" s="25">
        <v>1000</v>
      </c>
      <c r="B676" s="6">
        <v>1000.99</v>
      </c>
      <c r="C676" t="s">
        <v>8218</v>
      </c>
    </row>
    <row r="677" spans="1:3" x14ac:dyDescent="0.2">
      <c r="A677" s="25">
        <v>2500</v>
      </c>
      <c r="B677" s="6">
        <v>3000</v>
      </c>
      <c r="C677" t="s">
        <v>8218</v>
      </c>
    </row>
    <row r="678" spans="1:3" x14ac:dyDescent="0.2">
      <c r="A678" s="25">
        <v>3000</v>
      </c>
      <c r="B678" s="6">
        <v>3148</v>
      </c>
      <c r="C678" t="s">
        <v>8218</v>
      </c>
    </row>
    <row r="679" spans="1:3" x14ac:dyDescent="0.2">
      <c r="A679" s="25">
        <v>3000</v>
      </c>
      <c r="B679" s="6">
        <v>3080</v>
      </c>
      <c r="C679" t="s">
        <v>8218</v>
      </c>
    </row>
    <row r="680" spans="1:3" x14ac:dyDescent="0.2">
      <c r="A680" s="25">
        <v>4000</v>
      </c>
      <c r="B680" s="6">
        <v>4073</v>
      </c>
      <c r="C680" t="s">
        <v>8218</v>
      </c>
    </row>
    <row r="681" spans="1:3" x14ac:dyDescent="0.2">
      <c r="A681" s="25">
        <v>2000</v>
      </c>
      <c r="B681" s="6">
        <v>2000</v>
      </c>
      <c r="C681" t="s">
        <v>8218</v>
      </c>
    </row>
    <row r="682" spans="1:3" x14ac:dyDescent="0.2">
      <c r="A682" s="25">
        <v>40000</v>
      </c>
      <c r="B682" s="6">
        <v>40153</v>
      </c>
      <c r="C682" t="s">
        <v>8218</v>
      </c>
    </row>
    <row r="683" spans="1:3" x14ac:dyDescent="0.2">
      <c r="A683" s="25">
        <v>750</v>
      </c>
      <c r="B683" s="6">
        <v>780</v>
      </c>
      <c r="C683" t="s">
        <v>8218</v>
      </c>
    </row>
    <row r="684" spans="1:3" x14ac:dyDescent="0.2">
      <c r="A684" s="25">
        <v>500</v>
      </c>
      <c r="B684" s="6">
        <v>500</v>
      </c>
      <c r="C684" t="s">
        <v>8218</v>
      </c>
    </row>
    <row r="685" spans="1:3" x14ac:dyDescent="0.2">
      <c r="A685" s="25">
        <v>500</v>
      </c>
      <c r="B685" s="6">
        <v>520</v>
      </c>
      <c r="C685" t="s">
        <v>8218</v>
      </c>
    </row>
    <row r="686" spans="1:3" x14ac:dyDescent="0.2">
      <c r="A686" s="25">
        <v>300</v>
      </c>
      <c r="B686" s="6">
        <v>752</v>
      </c>
      <c r="C686" t="s">
        <v>8218</v>
      </c>
    </row>
    <row r="687" spans="1:3" x14ac:dyDescent="0.2">
      <c r="A687" s="25">
        <v>2000</v>
      </c>
      <c r="B687" s="6">
        <v>2010</v>
      </c>
      <c r="C687" t="s">
        <v>8218</v>
      </c>
    </row>
    <row r="688" spans="1:3" x14ac:dyDescent="0.2">
      <c r="A688" s="25">
        <v>1500</v>
      </c>
      <c r="B688" s="6">
        <v>2616</v>
      </c>
      <c r="C688" t="s">
        <v>8218</v>
      </c>
    </row>
    <row r="689" spans="1:3" x14ac:dyDescent="0.2">
      <c r="A689" s="25">
        <v>5000</v>
      </c>
      <c r="B689" s="6">
        <v>5813</v>
      </c>
      <c r="C689" t="s">
        <v>8218</v>
      </c>
    </row>
    <row r="690" spans="1:3" x14ac:dyDescent="0.2">
      <c r="A690" s="25">
        <v>5000</v>
      </c>
      <c r="B690" s="6">
        <v>5291</v>
      </c>
      <c r="C690" t="s">
        <v>8218</v>
      </c>
    </row>
    <row r="691" spans="1:3" x14ac:dyDescent="0.2">
      <c r="A691" s="25">
        <v>2000</v>
      </c>
      <c r="B691" s="6">
        <v>2215</v>
      </c>
      <c r="C691" t="s">
        <v>8218</v>
      </c>
    </row>
    <row r="692" spans="1:3" x14ac:dyDescent="0.2">
      <c r="A692" s="25">
        <v>1500</v>
      </c>
      <c r="B692" s="6">
        <v>1510</v>
      </c>
      <c r="C692" t="s">
        <v>8218</v>
      </c>
    </row>
    <row r="693" spans="1:3" x14ac:dyDescent="0.2">
      <c r="A693" s="25">
        <v>3000</v>
      </c>
      <c r="B693" s="6">
        <v>3061</v>
      </c>
      <c r="C693" t="s">
        <v>8218</v>
      </c>
    </row>
    <row r="694" spans="1:3" x14ac:dyDescent="0.2">
      <c r="A694" s="25">
        <v>250</v>
      </c>
      <c r="B694" s="6">
        <v>250</v>
      </c>
      <c r="C694" t="s">
        <v>8218</v>
      </c>
    </row>
    <row r="695" spans="1:3" x14ac:dyDescent="0.2">
      <c r="A695" s="25">
        <v>3000</v>
      </c>
      <c r="B695" s="6">
        <v>3330</v>
      </c>
      <c r="C695" t="s">
        <v>8218</v>
      </c>
    </row>
    <row r="696" spans="1:3" x14ac:dyDescent="0.2">
      <c r="A696" s="25">
        <v>8000</v>
      </c>
      <c r="B696" s="6">
        <v>8114</v>
      </c>
      <c r="C696" t="s">
        <v>8218</v>
      </c>
    </row>
    <row r="697" spans="1:3" x14ac:dyDescent="0.2">
      <c r="A697" s="25">
        <v>225</v>
      </c>
      <c r="B697" s="6">
        <v>234</v>
      </c>
      <c r="C697" t="s">
        <v>8218</v>
      </c>
    </row>
    <row r="698" spans="1:3" x14ac:dyDescent="0.2">
      <c r="A698" s="25">
        <v>800</v>
      </c>
      <c r="B698" s="6">
        <v>875</v>
      </c>
      <c r="C698" t="s">
        <v>8218</v>
      </c>
    </row>
    <row r="699" spans="1:3" x14ac:dyDescent="0.2">
      <c r="A699" s="25">
        <v>620</v>
      </c>
      <c r="B699" s="6">
        <v>714</v>
      </c>
      <c r="C699" t="s">
        <v>8218</v>
      </c>
    </row>
    <row r="700" spans="1:3" x14ac:dyDescent="0.2">
      <c r="A700" s="25">
        <v>1200</v>
      </c>
      <c r="B700" s="6">
        <v>1200</v>
      </c>
      <c r="C700" t="s">
        <v>8218</v>
      </c>
    </row>
    <row r="701" spans="1:3" x14ac:dyDescent="0.2">
      <c r="A701" s="25">
        <v>3000</v>
      </c>
      <c r="B701" s="6">
        <v>3095.11</v>
      </c>
      <c r="C701" t="s">
        <v>8218</v>
      </c>
    </row>
    <row r="702" spans="1:3" x14ac:dyDescent="0.2">
      <c r="A702" s="25">
        <v>1000</v>
      </c>
      <c r="B702" s="6">
        <v>1035</v>
      </c>
      <c r="C702" t="s">
        <v>8218</v>
      </c>
    </row>
    <row r="703" spans="1:3" x14ac:dyDescent="0.2">
      <c r="A703" s="25">
        <v>1000</v>
      </c>
      <c r="B703" s="6">
        <v>1382</v>
      </c>
      <c r="C703" t="s">
        <v>8218</v>
      </c>
    </row>
    <row r="704" spans="1:3" x14ac:dyDescent="0.2">
      <c r="A704" s="25">
        <v>220</v>
      </c>
      <c r="B704" s="6">
        <v>241</v>
      </c>
      <c r="C704" t="s">
        <v>8218</v>
      </c>
    </row>
    <row r="705" spans="1:3" x14ac:dyDescent="0.2">
      <c r="A705" s="25">
        <v>3500</v>
      </c>
      <c r="B705" s="6">
        <v>3530</v>
      </c>
      <c r="C705" t="s">
        <v>8218</v>
      </c>
    </row>
    <row r="706" spans="1:3" x14ac:dyDescent="0.2">
      <c r="A706" s="25">
        <v>3000</v>
      </c>
      <c r="B706" s="6">
        <v>3046</v>
      </c>
      <c r="C706" t="s">
        <v>8218</v>
      </c>
    </row>
    <row r="707" spans="1:3" x14ac:dyDescent="0.2">
      <c r="A707" s="25">
        <v>4000</v>
      </c>
      <c r="B707" s="6">
        <v>4545</v>
      </c>
      <c r="C707" t="s">
        <v>8218</v>
      </c>
    </row>
    <row r="708" spans="1:3" x14ac:dyDescent="0.2">
      <c r="A708" s="25">
        <v>4500</v>
      </c>
      <c r="B708" s="6">
        <v>4500</v>
      </c>
      <c r="C708" t="s">
        <v>8218</v>
      </c>
    </row>
    <row r="709" spans="1:3" x14ac:dyDescent="0.2">
      <c r="A709" s="25">
        <v>50</v>
      </c>
      <c r="B709" s="6">
        <v>70</v>
      </c>
      <c r="C709" t="s">
        <v>8218</v>
      </c>
    </row>
    <row r="710" spans="1:3" x14ac:dyDescent="0.2">
      <c r="A710" s="25">
        <v>800</v>
      </c>
      <c r="B710" s="6">
        <v>1030</v>
      </c>
      <c r="C710" t="s">
        <v>8218</v>
      </c>
    </row>
    <row r="711" spans="1:3" x14ac:dyDescent="0.2">
      <c r="A711" s="25">
        <v>12000</v>
      </c>
      <c r="B711" s="6">
        <v>12348.5</v>
      </c>
      <c r="C711" t="s">
        <v>8218</v>
      </c>
    </row>
    <row r="712" spans="1:3" x14ac:dyDescent="0.2">
      <c r="A712" s="25">
        <v>2000</v>
      </c>
      <c r="B712" s="6">
        <v>2050</v>
      </c>
      <c r="C712" t="s">
        <v>8218</v>
      </c>
    </row>
    <row r="713" spans="1:3" x14ac:dyDescent="0.2">
      <c r="A713" s="25">
        <v>2000</v>
      </c>
      <c r="B713" s="6">
        <v>2202</v>
      </c>
      <c r="C713" t="s">
        <v>8218</v>
      </c>
    </row>
    <row r="714" spans="1:3" x14ac:dyDescent="0.2">
      <c r="A714" s="25">
        <v>3000</v>
      </c>
      <c r="B714" s="6">
        <v>3383</v>
      </c>
      <c r="C714" t="s">
        <v>8218</v>
      </c>
    </row>
    <row r="715" spans="1:3" x14ac:dyDescent="0.2">
      <c r="A715" s="25">
        <v>1000</v>
      </c>
      <c r="B715" s="6">
        <v>1119</v>
      </c>
      <c r="C715" t="s">
        <v>8218</v>
      </c>
    </row>
    <row r="716" spans="1:3" x14ac:dyDescent="0.2">
      <c r="A716" s="25">
        <v>3000</v>
      </c>
      <c r="B716" s="6">
        <v>4176</v>
      </c>
      <c r="C716" t="s">
        <v>8218</v>
      </c>
    </row>
    <row r="717" spans="1:3" x14ac:dyDescent="0.2">
      <c r="A717" s="25">
        <v>3500</v>
      </c>
      <c r="B717" s="6">
        <v>3880</v>
      </c>
      <c r="C717" t="s">
        <v>8218</v>
      </c>
    </row>
    <row r="718" spans="1:3" x14ac:dyDescent="0.2">
      <c r="A718" s="25">
        <v>750</v>
      </c>
      <c r="B718" s="6">
        <v>1043</v>
      </c>
      <c r="C718" t="s">
        <v>8218</v>
      </c>
    </row>
    <row r="719" spans="1:3" x14ac:dyDescent="0.2">
      <c r="A719" s="25">
        <v>5000</v>
      </c>
      <c r="B719" s="6">
        <v>5285</v>
      </c>
      <c r="C719" t="s">
        <v>8218</v>
      </c>
    </row>
    <row r="720" spans="1:3" x14ac:dyDescent="0.2">
      <c r="A720" s="25">
        <v>350</v>
      </c>
      <c r="B720" s="6">
        <v>355</v>
      </c>
      <c r="C720" t="s">
        <v>8218</v>
      </c>
    </row>
    <row r="721" spans="1:3" x14ac:dyDescent="0.2">
      <c r="A721" s="25">
        <v>5000</v>
      </c>
      <c r="B721" s="6">
        <v>5012.25</v>
      </c>
      <c r="C721" t="s">
        <v>8218</v>
      </c>
    </row>
    <row r="722" spans="1:3" x14ac:dyDescent="0.2">
      <c r="A722" s="25">
        <v>3000</v>
      </c>
      <c r="B722" s="6">
        <v>3275</v>
      </c>
      <c r="C722" t="s">
        <v>8218</v>
      </c>
    </row>
    <row r="723" spans="1:3" x14ac:dyDescent="0.2">
      <c r="A723" s="25">
        <v>3000</v>
      </c>
      <c r="B723" s="6">
        <v>3550</v>
      </c>
      <c r="C723" t="s">
        <v>8218</v>
      </c>
    </row>
    <row r="724" spans="1:3" x14ac:dyDescent="0.2">
      <c r="A724" s="25">
        <v>1500</v>
      </c>
      <c r="B724" s="6">
        <v>1800</v>
      </c>
      <c r="C724" t="s">
        <v>8218</v>
      </c>
    </row>
    <row r="725" spans="1:3" x14ac:dyDescent="0.2">
      <c r="A725" s="25">
        <v>40000</v>
      </c>
      <c r="B725" s="6">
        <v>51184</v>
      </c>
      <c r="C725" t="s">
        <v>8218</v>
      </c>
    </row>
    <row r="726" spans="1:3" x14ac:dyDescent="0.2">
      <c r="A726" s="25">
        <v>1000</v>
      </c>
      <c r="B726" s="6">
        <v>1260</v>
      </c>
      <c r="C726" t="s">
        <v>8218</v>
      </c>
    </row>
    <row r="727" spans="1:3" x14ac:dyDescent="0.2">
      <c r="A727" s="25">
        <v>333</v>
      </c>
      <c r="B727" s="6">
        <v>430</v>
      </c>
      <c r="C727" t="s">
        <v>8218</v>
      </c>
    </row>
    <row r="728" spans="1:3" x14ac:dyDescent="0.2">
      <c r="A728" s="25">
        <v>3500</v>
      </c>
      <c r="B728" s="6">
        <v>3760</v>
      </c>
      <c r="C728" t="s">
        <v>8218</v>
      </c>
    </row>
    <row r="729" spans="1:3" x14ac:dyDescent="0.2">
      <c r="A729" s="25">
        <v>4000</v>
      </c>
      <c r="B729" s="6">
        <v>4005</v>
      </c>
      <c r="C729" t="s">
        <v>8218</v>
      </c>
    </row>
    <row r="730" spans="1:3" x14ac:dyDescent="0.2">
      <c r="A730" s="25">
        <v>2000</v>
      </c>
      <c r="B730" s="6">
        <v>3100</v>
      </c>
      <c r="C730" t="s">
        <v>8218</v>
      </c>
    </row>
    <row r="731" spans="1:3" x14ac:dyDescent="0.2">
      <c r="A731" s="25">
        <v>2000</v>
      </c>
      <c r="B731" s="6">
        <v>2160</v>
      </c>
      <c r="C731" t="s">
        <v>8218</v>
      </c>
    </row>
    <row r="732" spans="1:3" x14ac:dyDescent="0.2">
      <c r="A732" s="25">
        <v>5000</v>
      </c>
      <c r="B732" s="6">
        <v>5526</v>
      </c>
      <c r="C732" t="s">
        <v>8218</v>
      </c>
    </row>
    <row r="733" spans="1:3" x14ac:dyDescent="0.2">
      <c r="A733" s="25">
        <v>2500</v>
      </c>
      <c r="B733" s="6">
        <v>2520</v>
      </c>
      <c r="C733" t="s">
        <v>8218</v>
      </c>
    </row>
    <row r="734" spans="1:3" x14ac:dyDescent="0.2">
      <c r="A734" s="25">
        <v>500</v>
      </c>
      <c r="B734" s="6">
        <v>606</v>
      </c>
      <c r="C734" t="s">
        <v>8218</v>
      </c>
    </row>
    <row r="735" spans="1:3" x14ac:dyDescent="0.2">
      <c r="A735" s="25">
        <v>1500</v>
      </c>
      <c r="B735" s="6">
        <v>1505</v>
      </c>
      <c r="C735" t="s">
        <v>8218</v>
      </c>
    </row>
    <row r="736" spans="1:3" x14ac:dyDescent="0.2">
      <c r="A736" s="25">
        <v>3000</v>
      </c>
      <c r="B736" s="6">
        <v>3275</v>
      </c>
      <c r="C736" t="s">
        <v>8218</v>
      </c>
    </row>
    <row r="737" spans="1:3" x14ac:dyDescent="0.2">
      <c r="A737" s="25">
        <v>1050</v>
      </c>
      <c r="B737" s="6">
        <v>1296</v>
      </c>
      <c r="C737" t="s">
        <v>8218</v>
      </c>
    </row>
    <row r="738" spans="1:3" x14ac:dyDescent="0.2">
      <c r="A738" s="25">
        <v>300</v>
      </c>
      <c r="B738" s="6">
        <v>409.01</v>
      </c>
      <c r="C738" t="s">
        <v>8218</v>
      </c>
    </row>
    <row r="739" spans="1:3" x14ac:dyDescent="0.2">
      <c r="A739" s="25">
        <v>2827</v>
      </c>
      <c r="B739" s="6">
        <v>2925</v>
      </c>
      <c r="C739" t="s">
        <v>8218</v>
      </c>
    </row>
    <row r="740" spans="1:3" x14ac:dyDescent="0.2">
      <c r="A740" s="25">
        <v>1500</v>
      </c>
      <c r="B740" s="6">
        <v>1820</v>
      </c>
      <c r="C740" t="s">
        <v>8218</v>
      </c>
    </row>
    <row r="741" spans="1:3" x14ac:dyDescent="0.2">
      <c r="A741" s="25">
        <v>1000</v>
      </c>
      <c r="B741" s="6">
        <v>1860</v>
      </c>
      <c r="C741" t="s">
        <v>8218</v>
      </c>
    </row>
    <row r="742" spans="1:3" x14ac:dyDescent="0.2">
      <c r="A742" s="25">
        <v>700</v>
      </c>
      <c r="B742" s="6">
        <v>2100</v>
      </c>
      <c r="C742" t="s">
        <v>8218</v>
      </c>
    </row>
    <row r="743" spans="1:3" x14ac:dyDescent="0.2">
      <c r="A743" s="25">
        <v>1000</v>
      </c>
      <c r="B743" s="6">
        <v>1082.5</v>
      </c>
      <c r="C743" t="s">
        <v>8218</v>
      </c>
    </row>
    <row r="744" spans="1:3" x14ac:dyDescent="0.2">
      <c r="A744" s="25">
        <v>1300</v>
      </c>
      <c r="B744" s="6">
        <v>1835</v>
      </c>
      <c r="C744" t="s">
        <v>8218</v>
      </c>
    </row>
    <row r="745" spans="1:3" x14ac:dyDescent="0.2">
      <c r="A745" s="25">
        <v>500</v>
      </c>
      <c r="B745" s="6">
        <v>570</v>
      </c>
      <c r="C745" t="s">
        <v>8218</v>
      </c>
    </row>
    <row r="746" spans="1:3" x14ac:dyDescent="0.2">
      <c r="A746" s="25">
        <v>7500</v>
      </c>
      <c r="B746" s="6">
        <v>11530</v>
      </c>
      <c r="C746" t="s">
        <v>8218</v>
      </c>
    </row>
    <row r="747" spans="1:3" x14ac:dyDescent="0.2">
      <c r="A747" s="25">
        <v>2000</v>
      </c>
      <c r="B747" s="6">
        <v>2030</v>
      </c>
      <c r="C747" t="s">
        <v>8218</v>
      </c>
    </row>
    <row r="748" spans="1:3" x14ac:dyDescent="0.2">
      <c r="A748" s="25">
        <v>10000</v>
      </c>
      <c r="B748" s="6">
        <v>10235</v>
      </c>
      <c r="C748" t="s">
        <v>8218</v>
      </c>
    </row>
    <row r="749" spans="1:3" x14ac:dyDescent="0.2">
      <c r="A749" s="25">
        <v>3500</v>
      </c>
      <c r="B749" s="6">
        <v>3590</v>
      </c>
      <c r="C749" t="s">
        <v>8218</v>
      </c>
    </row>
    <row r="750" spans="1:3" x14ac:dyDescent="0.2">
      <c r="A750" s="25">
        <v>800</v>
      </c>
      <c r="B750" s="6">
        <v>1246</v>
      </c>
      <c r="C750" t="s">
        <v>8218</v>
      </c>
    </row>
    <row r="751" spans="1:3" x14ac:dyDescent="0.2">
      <c r="A751" s="25">
        <v>4000</v>
      </c>
      <c r="B751" s="6">
        <v>4030</v>
      </c>
      <c r="C751" t="s">
        <v>8218</v>
      </c>
    </row>
    <row r="752" spans="1:3" x14ac:dyDescent="0.2">
      <c r="A752" s="25">
        <v>500</v>
      </c>
      <c r="B752" s="6">
        <v>1197</v>
      </c>
      <c r="C752" t="s">
        <v>8218</v>
      </c>
    </row>
    <row r="753" spans="1:3" x14ac:dyDescent="0.2">
      <c r="A753" s="25">
        <v>200</v>
      </c>
      <c r="B753" s="6">
        <v>420</v>
      </c>
      <c r="C753" t="s">
        <v>8218</v>
      </c>
    </row>
    <row r="754" spans="1:3" x14ac:dyDescent="0.2">
      <c r="A754" s="25">
        <v>3300</v>
      </c>
      <c r="B754" s="6">
        <v>3449</v>
      </c>
      <c r="C754" t="s">
        <v>8218</v>
      </c>
    </row>
    <row r="755" spans="1:3" x14ac:dyDescent="0.2">
      <c r="A755" s="25">
        <v>5000</v>
      </c>
      <c r="B755" s="6">
        <v>5040</v>
      </c>
      <c r="C755" t="s">
        <v>8218</v>
      </c>
    </row>
    <row r="756" spans="1:3" x14ac:dyDescent="0.2">
      <c r="A756" s="25">
        <v>1500</v>
      </c>
      <c r="B756" s="6">
        <v>1668</v>
      </c>
      <c r="C756" t="s">
        <v>8218</v>
      </c>
    </row>
    <row r="757" spans="1:3" x14ac:dyDescent="0.2">
      <c r="A757" s="25">
        <v>4500</v>
      </c>
      <c r="B757" s="6">
        <v>4592</v>
      </c>
      <c r="C757" t="s">
        <v>8218</v>
      </c>
    </row>
    <row r="758" spans="1:3" x14ac:dyDescent="0.2">
      <c r="A758" s="25">
        <v>4300</v>
      </c>
      <c r="B758" s="6">
        <v>4409.55</v>
      </c>
      <c r="C758" t="s">
        <v>8218</v>
      </c>
    </row>
    <row r="759" spans="1:3" x14ac:dyDescent="0.2">
      <c r="A759" s="25">
        <v>300</v>
      </c>
      <c r="B759" s="6">
        <v>381</v>
      </c>
      <c r="C759" t="s">
        <v>8218</v>
      </c>
    </row>
    <row r="760" spans="1:3" x14ac:dyDescent="0.2">
      <c r="A760" s="25">
        <v>850</v>
      </c>
      <c r="B760" s="6">
        <v>2879</v>
      </c>
      <c r="C760" t="s">
        <v>8218</v>
      </c>
    </row>
    <row r="761" spans="1:3" x14ac:dyDescent="0.2">
      <c r="A761" s="25">
        <v>2000</v>
      </c>
      <c r="B761" s="6">
        <v>2015</v>
      </c>
      <c r="C761" t="s">
        <v>8218</v>
      </c>
    </row>
    <row r="762" spans="1:3" x14ac:dyDescent="0.2">
      <c r="A762" s="25">
        <v>20000</v>
      </c>
      <c r="B762" s="6">
        <v>1862</v>
      </c>
      <c r="C762" t="s">
        <v>8220</v>
      </c>
    </row>
    <row r="763" spans="1:3" x14ac:dyDescent="0.2">
      <c r="A763" s="25">
        <v>5000</v>
      </c>
      <c r="B763" s="6">
        <v>362</v>
      </c>
      <c r="C763" t="s">
        <v>8220</v>
      </c>
    </row>
    <row r="764" spans="1:3" x14ac:dyDescent="0.2">
      <c r="A764" s="25">
        <v>1000</v>
      </c>
      <c r="B764" s="6">
        <v>100</v>
      </c>
      <c r="C764" t="s">
        <v>8220</v>
      </c>
    </row>
    <row r="765" spans="1:3" x14ac:dyDescent="0.2">
      <c r="A765" s="25">
        <v>5500</v>
      </c>
      <c r="B765" s="6">
        <v>620</v>
      </c>
      <c r="C765" t="s">
        <v>8220</v>
      </c>
    </row>
    <row r="766" spans="1:3" x14ac:dyDescent="0.2">
      <c r="A766" s="25">
        <v>850</v>
      </c>
      <c r="B766" s="6">
        <v>131</v>
      </c>
      <c r="C766" t="s">
        <v>8220</v>
      </c>
    </row>
    <row r="767" spans="1:3" x14ac:dyDescent="0.2">
      <c r="A767" s="25">
        <v>1500</v>
      </c>
      <c r="B767" s="6">
        <v>0</v>
      </c>
      <c r="C767" t="s">
        <v>8220</v>
      </c>
    </row>
    <row r="768" spans="1:3" x14ac:dyDescent="0.2">
      <c r="A768" s="25">
        <v>1500</v>
      </c>
      <c r="B768" s="6">
        <v>427</v>
      </c>
      <c r="C768" t="s">
        <v>8220</v>
      </c>
    </row>
    <row r="769" spans="1:3" x14ac:dyDescent="0.2">
      <c r="A769" s="25">
        <v>150</v>
      </c>
      <c r="B769" s="6">
        <v>20</v>
      </c>
      <c r="C769" t="s">
        <v>8220</v>
      </c>
    </row>
    <row r="770" spans="1:3" x14ac:dyDescent="0.2">
      <c r="A770" s="25">
        <v>1500</v>
      </c>
      <c r="B770" s="6">
        <v>10</v>
      </c>
      <c r="C770" t="s">
        <v>8220</v>
      </c>
    </row>
    <row r="771" spans="1:3" x14ac:dyDescent="0.2">
      <c r="A771" s="25">
        <v>700</v>
      </c>
      <c r="B771" s="6">
        <v>150</v>
      </c>
      <c r="C771" t="s">
        <v>8220</v>
      </c>
    </row>
    <row r="772" spans="1:3" x14ac:dyDescent="0.2">
      <c r="A772" s="25">
        <v>1500</v>
      </c>
      <c r="B772" s="6">
        <v>270</v>
      </c>
      <c r="C772" t="s">
        <v>8220</v>
      </c>
    </row>
    <row r="773" spans="1:3" x14ac:dyDescent="0.2">
      <c r="A773" s="25">
        <v>4000</v>
      </c>
      <c r="B773" s="6">
        <v>805</v>
      </c>
      <c r="C773" t="s">
        <v>8220</v>
      </c>
    </row>
    <row r="774" spans="1:3" x14ac:dyDescent="0.2">
      <c r="A774" s="25">
        <v>2000</v>
      </c>
      <c r="B774" s="6">
        <v>358</v>
      </c>
      <c r="C774" t="s">
        <v>8220</v>
      </c>
    </row>
    <row r="775" spans="1:3" x14ac:dyDescent="0.2">
      <c r="A775" s="25">
        <v>20000</v>
      </c>
      <c r="B775" s="6">
        <v>0</v>
      </c>
      <c r="C775" t="s">
        <v>8220</v>
      </c>
    </row>
    <row r="776" spans="1:3" x14ac:dyDescent="0.2">
      <c r="A776" s="25">
        <v>5000</v>
      </c>
      <c r="B776" s="6">
        <v>100</v>
      </c>
      <c r="C776" t="s">
        <v>8220</v>
      </c>
    </row>
    <row r="777" spans="1:3" x14ac:dyDescent="0.2">
      <c r="A777" s="25">
        <v>2200</v>
      </c>
      <c r="B777" s="6">
        <v>0</v>
      </c>
      <c r="C777" t="s">
        <v>8220</v>
      </c>
    </row>
    <row r="778" spans="1:3" x14ac:dyDescent="0.2">
      <c r="A778" s="25">
        <v>1200</v>
      </c>
      <c r="B778" s="6">
        <v>0</v>
      </c>
      <c r="C778" t="s">
        <v>8220</v>
      </c>
    </row>
    <row r="779" spans="1:3" x14ac:dyDescent="0.2">
      <c r="A779" s="25">
        <v>100</v>
      </c>
      <c r="B779" s="6">
        <v>10</v>
      </c>
      <c r="C779" t="s">
        <v>8220</v>
      </c>
    </row>
    <row r="780" spans="1:3" x14ac:dyDescent="0.2">
      <c r="A780" s="25">
        <v>8500</v>
      </c>
      <c r="B780" s="6">
        <v>202</v>
      </c>
      <c r="C780" t="s">
        <v>8220</v>
      </c>
    </row>
    <row r="781" spans="1:3" x14ac:dyDescent="0.2">
      <c r="A781" s="25">
        <v>2500</v>
      </c>
      <c r="B781" s="6">
        <v>25</v>
      </c>
      <c r="C781" t="s">
        <v>8220</v>
      </c>
    </row>
    <row r="782" spans="1:3" x14ac:dyDescent="0.2">
      <c r="A782" s="25">
        <v>1000</v>
      </c>
      <c r="B782" s="6">
        <v>1000</v>
      </c>
      <c r="C782" t="s">
        <v>8218</v>
      </c>
    </row>
    <row r="783" spans="1:3" x14ac:dyDescent="0.2">
      <c r="A783" s="25">
        <v>2000</v>
      </c>
      <c r="B783" s="6">
        <v>2025</v>
      </c>
      <c r="C783" t="s">
        <v>8218</v>
      </c>
    </row>
    <row r="784" spans="1:3" x14ac:dyDescent="0.2">
      <c r="A784" s="25">
        <v>1500</v>
      </c>
      <c r="B784" s="6">
        <v>1826</v>
      </c>
      <c r="C784" t="s">
        <v>8218</v>
      </c>
    </row>
    <row r="785" spans="1:3" x14ac:dyDescent="0.2">
      <c r="A785" s="25">
        <v>250</v>
      </c>
      <c r="B785" s="6">
        <v>825</v>
      </c>
      <c r="C785" t="s">
        <v>8218</v>
      </c>
    </row>
    <row r="786" spans="1:3" x14ac:dyDescent="0.2">
      <c r="A786" s="25">
        <v>2000</v>
      </c>
      <c r="B786" s="6">
        <v>2191</v>
      </c>
      <c r="C786" t="s">
        <v>8218</v>
      </c>
    </row>
    <row r="787" spans="1:3" x14ac:dyDescent="0.2">
      <c r="A787" s="25">
        <v>2100</v>
      </c>
      <c r="B787" s="6">
        <v>2119.9899999999998</v>
      </c>
      <c r="C787" t="s">
        <v>8218</v>
      </c>
    </row>
    <row r="788" spans="1:3" x14ac:dyDescent="0.2">
      <c r="A788" s="25">
        <v>1500</v>
      </c>
      <c r="B788" s="6">
        <v>2102</v>
      </c>
      <c r="C788" t="s">
        <v>8218</v>
      </c>
    </row>
    <row r="789" spans="1:3" x14ac:dyDescent="0.2">
      <c r="A789" s="25">
        <v>1000</v>
      </c>
      <c r="B789" s="6">
        <v>1000.01</v>
      </c>
      <c r="C789" t="s">
        <v>8218</v>
      </c>
    </row>
    <row r="790" spans="1:3" x14ac:dyDescent="0.2">
      <c r="A790" s="25">
        <v>1500</v>
      </c>
      <c r="B790" s="6">
        <v>1788.57</v>
      </c>
      <c r="C790" t="s">
        <v>8218</v>
      </c>
    </row>
    <row r="791" spans="1:3" x14ac:dyDescent="0.2">
      <c r="A791" s="25">
        <v>2000</v>
      </c>
      <c r="B791" s="6">
        <v>2145</v>
      </c>
      <c r="C791" t="s">
        <v>8218</v>
      </c>
    </row>
    <row r="792" spans="1:3" x14ac:dyDescent="0.2">
      <c r="A792" s="25">
        <v>250</v>
      </c>
      <c r="B792" s="6">
        <v>570</v>
      </c>
      <c r="C792" t="s">
        <v>8218</v>
      </c>
    </row>
    <row r="793" spans="1:3" x14ac:dyDescent="0.2">
      <c r="A793" s="25">
        <v>1000</v>
      </c>
      <c r="B793" s="6">
        <v>1064</v>
      </c>
      <c r="C793" t="s">
        <v>8218</v>
      </c>
    </row>
    <row r="794" spans="1:3" x14ac:dyDescent="0.2">
      <c r="A794" s="25">
        <v>300</v>
      </c>
      <c r="B794" s="6">
        <v>430</v>
      </c>
      <c r="C794" t="s">
        <v>8218</v>
      </c>
    </row>
    <row r="795" spans="1:3" x14ac:dyDescent="0.2">
      <c r="A795" s="25">
        <v>3500</v>
      </c>
      <c r="B795" s="6">
        <v>3659</v>
      </c>
      <c r="C795" t="s">
        <v>8218</v>
      </c>
    </row>
    <row r="796" spans="1:3" x14ac:dyDescent="0.2">
      <c r="A796" s="25">
        <v>5000</v>
      </c>
      <c r="B796" s="6">
        <v>5501</v>
      </c>
      <c r="C796" t="s">
        <v>8218</v>
      </c>
    </row>
    <row r="797" spans="1:3" x14ac:dyDescent="0.2">
      <c r="A797" s="25">
        <v>2500</v>
      </c>
      <c r="B797" s="6">
        <v>2650</v>
      </c>
      <c r="C797" t="s">
        <v>8218</v>
      </c>
    </row>
    <row r="798" spans="1:3" x14ac:dyDescent="0.2">
      <c r="A798" s="25">
        <v>250</v>
      </c>
      <c r="B798" s="6">
        <v>270</v>
      </c>
      <c r="C798" t="s">
        <v>8218</v>
      </c>
    </row>
    <row r="799" spans="1:3" x14ac:dyDescent="0.2">
      <c r="A799" s="25">
        <v>5000</v>
      </c>
      <c r="B799" s="6">
        <v>5271</v>
      </c>
      <c r="C799" t="s">
        <v>8218</v>
      </c>
    </row>
    <row r="800" spans="1:3" x14ac:dyDescent="0.2">
      <c r="A800" s="25">
        <v>600</v>
      </c>
      <c r="B800" s="6">
        <v>715</v>
      </c>
      <c r="C800" t="s">
        <v>8218</v>
      </c>
    </row>
    <row r="801" spans="1:3" x14ac:dyDescent="0.2">
      <c r="A801" s="25">
        <v>3000</v>
      </c>
      <c r="B801" s="6">
        <v>4580</v>
      </c>
      <c r="C801" t="s">
        <v>8218</v>
      </c>
    </row>
    <row r="802" spans="1:3" x14ac:dyDescent="0.2">
      <c r="A802" s="25">
        <v>5000</v>
      </c>
      <c r="B802" s="6">
        <v>5000</v>
      </c>
      <c r="C802" t="s">
        <v>8218</v>
      </c>
    </row>
    <row r="803" spans="1:3" x14ac:dyDescent="0.2">
      <c r="A803" s="25">
        <v>500</v>
      </c>
      <c r="B803" s="6">
        <v>501</v>
      </c>
      <c r="C803" t="s">
        <v>8218</v>
      </c>
    </row>
    <row r="804" spans="1:3" x14ac:dyDescent="0.2">
      <c r="A804" s="25">
        <v>100</v>
      </c>
      <c r="B804" s="6">
        <v>225</v>
      </c>
      <c r="C804" t="s">
        <v>8218</v>
      </c>
    </row>
    <row r="805" spans="1:3" x14ac:dyDescent="0.2">
      <c r="A805" s="25">
        <v>500</v>
      </c>
      <c r="B805" s="6">
        <v>530.11</v>
      </c>
      <c r="C805" t="s">
        <v>8218</v>
      </c>
    </row>
    <row r="806" spans="1:3" x14ac:dyDescent="0.2">
      <c r="A806" s="25">
        <v>1200</v>
      </c>
      <c r="B806" s="6">
        <v>1256</v>
      </c>
      <c r="C806" t="s">
        <v>8218</v>
      </c>
    </row>
    <row r="807" spans="1:3" x14ac:dyDescent="0.2">
      <c r="A807" s="25">
        <v>1200</v>
      </c>
      <c r="B807" s="6">
        <v>1400</v>
      </c>
      <c r="C807" t="s">
        <v>8218</v>
      </c>
    </row>
    <row r="808" spans="1:3" x14ac:dyDescent="0.2">
      <c r="A808" s="25">
        <v>3000</v>
      </c>
      <c r="B808" s="6">
        <v>3271</v>
      </c>
      <c r="C808" t="s">
        <v>8218</v>
      </c>
    </row>
    <row r="809" spans="1:3" x14ac:dyDescent="0.2">
      <c r="A809" s="25">
        <v>200</v>
      </c>
      <c r="B809" s="6">
        <v>320</v>
      </c>
      <c r="C809" t="s">
        <v>8218</v>
      </c>
    </row>
    <row r="810" spans="1:3" x14ac:dyDescent="0.2">
      <c r="A810" s="25">
        <v>800</v>
      </c>
      <c r="B810" s="6">
        <v>900</v>
      </c>
      <c r="C810" t="s">
        <v>8218</v>
      </c>
    </row>
    <row r="811" spans="1:3" x14ac:dyDescent="0.2">
      <c r="A811" s="25">
        <v>2000</v>
      </c>
      <c r="B811" s="6">
        <v>2042</v>
      </c>
      <c r="C811" t="s">
        <v>8218</v>
      </c>
    </row>
    <row r="812" spans="1:3" x14ac:dyDescent="0.2">
      <c r="A812" s="25">
        <v>100000</v>
      </c>
      <c r="B812" s="6">
        <v>100824</v>
      </c>
      <c r="C812" t="s">
        <v>8218</v>
      </c>
    </row>
    <row r="813" spans="1:3" x14ac:dyDescent="0.2">
      <c r="A813" s="25">
        <v>2000</v>
      </c>
      <c r="B813" s="6">
        <v>2025</v>
      </c>
      <c r="C813" t="s">
        <v>8218</v>
      </c>
    </row>
    <row r="814" spans="1:3" x14ac:dyDescent="0.2">
      <c r="A814" s="25">
        <v>1</v>
      </c>
      <c r="B814" s="6">
        <v>65</v>
      </c>
      <c r="C814" t="s">
        <v>8218</v>
      </c>
    </row>
    <row r="815" spans="1:3" x14ac:dyDescent="0.2">
      <c r="A815" s="25">
        <v>10000</v>
      </c>
      <c r="B815" s="6">
        <v>872</v>
      </c>
      <c r="C815" t="s">
        <v>8220</v>
      </c>
    </row>
    <row r="816" spans="1:3" x14ac:dyDescent="0.2">
      <c r="A816" s="25">
        <v>5000</v>
      </c>
      <c r="B816" s="6">
        <v>1097</v>
      </c>
      <c r="C816" t="s">
        <v>8220</v>
      </c>
    </row>
    <row r="817" spans="1:3" x14ac:dyDescent="0.2">
      <c r="A817" s="25">
        <v>5000</v>
      </c>
      <c r="B817" s="6">
        <v>1065</v>
      </c>
      <c r="C817" t="s">
        <v>8220</v>
      </c>
    </row>
    <row r="818" spans="1:3" x14ac:dyDescent="0.2">
      <c r="A818" s="25">
        <v>9800</v>
      </c>
      <c r="B818" s="6">
        <v>4066</v>
      </c>
      <c r="C818" t="s">
        <v>8220</v>
      </c>
    </row>
    <row r="819" spans="1:3" x14ac:dyDescent="0.2">
      <c r="A819" s="25">
        <v>40000</v>
      </c>
      <c r="B819" s="6">
        <v>842</v>
      </c>
      <c r="C819" t="s">
        <v>8220</v>
      </c>
    </row>
    <row r="820" spans="1:3" x14ac:dyDescent="0.2">
      <c r="A820" s="25">
        <v>7000</v>
      </c>
      <c r="B820" s="6">
        <v>189</v>
      </c>
      <c r="C820" t="s">
        <v>8220</v>
      </c>
    </row>
    <row r="821" spans="1:3" x14ac:dyDescent="0.2">
      <c r="A821" s="25">
        <v>10500</v>
      </c>
      <c r="B821" s="6">
        <v>1697</v>
      </c>
      <c r="C821" t="s">
        <v>8220</v>
      </c>
    </row>
    <row r="822" spans="1:3" x14ac:dyDescent="0.2">
      <c r="A822" s="25">
        <v>13000</v>
      </c>
      <c r="B822" s="6">
        <v>2129</v>
      </c>
      <c r="C822" t="s">
        <v>8220</v>
      </c>
    </row>
    <row r="823" spans="1:3" x14ac:dyDescent="0.2">
      <c r="A823" s="25">
        <v>30000</v>
      </c>
      <c r="B823" s="6">
        <v>2113</v>
      </c>
      <c r="C823" t="s">
        <v>8220</v>
      </c>
    </row>
    <row r="824" spans="1:3" x14ac:dyDescent="0.2">
      <c r="A824" s="25">
        <v>1000</v>
      </c>
      <c r="B824" s="6">
        <v>38</v>
      </c>
      <c r="C824" t="s">
        <v>8220</v>
      </c>
    </row>
    <row r="825" spans="1:3" x14ac:dyDescent="0.2">
      <c r="A825" s="25">
        <v>2500</v>
      </c>
      <c r="B825" s="6">
        <v>852</v>
      </c>
      <c r="C825" t="s">
        <v>8220</v>
      </c>
    </row>
    <row r="826" spans="1:3" x14ac:dyDescent="0.2">
      <c r="A826" s="25">
        <v>10000</v>
      </c>
      <c r="B826" s="6">
        <v>20</v>
      </c>
      <c r="C826" t="s">
        <v>8220</v>
      </c>
    </row>
    <row r="827" spans="1:3" x14ac:dyDescent="0.2">
      <c r="A827" s="25">
        <v>100000</v>
      </c>
      <c r="B827" s="6">
        <v>26</v>
      </c>
      <c r="C827" t="s">
        <v>8220</v>
      </c>
    </row>
    <row r="828" spans="1:3" x14ac:dyDescent="0.2">
      <c r="A828" s="25">
        <v>11000</v>
      </c>
      <c r="B828" s="6">
        <v>1788</v>
      </c>
      <c r="C828" t="s">
        <v>8220</v>
      </c>
    </row>
    <row r="829" spans="1:3" x14ac:dyDescent="0.2">
      <c r="A829" s="25">
        <v>1000</v>
      </c>
      <c r="B829" s="6">
        <v>25</v>
      </c>
      <c r="C829" t="s">
        <v>8220</v>
      </c>
    </row>
    <row r="830" spans="1:3" x14ac:dyDescent="0.2">
      <c r="A830" s="25">
        <v>5000</v>
      </c>
      <c r="B830" s="6">
        <v>1</v>
      </c>
      <c r="C830" t="s">
        <v>8220</v>
      </c>
    </row>
    <row r="831" spans="1:3" x14ac:dyDescent="0.2">
      <c r="A831" s="25">
        <v>5000</v>
      </c>
      <c r="B831" s="6">
        <v>260</v>
      </c>
      <c r="C831" t="s">
        <v>8220</v>
      </c>
    </row>
    <row r="832" spans="1:3" x14ac:dyDescent="0.2">
      <c r="A832" s="25">
        <v>500</v>
      </c>
      <c r="B832" s="6">
        <v>10</v>
      </c>
      <c r="C832" t="s">
        <v>8220</v>
      </c>
    </row>
    <row r="833" spans="1:3" x14ac:dyDescent="0.2">
      <c r="A833" s="25">
        <v>2500</v>
      </c>
      <c r="B833" s="6">
        <v>1</v>
      </c>
      <c r="C833" t="s">
        <v>8220</v>
      </c>
    </row>
    <row r="834" spans="1:3" x14ac:dyDescent="0.2">
      <c r="A834" s="25">
        <v>6000</v>
      </c>
      <c r="B834" s="6">
        <v>1060</v>
      </c>
      <c r="C834" t="s">
        <v>8220</v>
      </c>
    </row>
    <row r="835" spans="1:3" x14ac:dyDescent="0.2">
      <c r="A835" s="25">
        <v>2000</v>
      </c>
      <c r="B835" s="6">
        <v>100</v>
      </c>
      <c r="C835" t="s">
        <v>8220</v>
      </c>
    </row>
    <row r="836" spans="1:3" x14ac:dyDescent="0.2">
      <c r="A836" s="25">
        <v>7500</v>
      </c>
      <c r="B836" s="6">
        <v>1</v>
      </c>
      <c r="C836" t="s">
        <v>8220</v>
      </c>
    </row>
    <row r="837" spans="1:3" x14ac:dyDescent="0.2">
      <c r="A837" s="25">
        <v>6000</v>
      </c>
      <c r="B837" s="6">
        <v>0</v>
      </c>
      <c r="C837" t="s">
        <v>8220</v>
      </c>
    </row>
    <row r="838" spans="1:3" x14ac:dyDescent="0.2">
      <c r="A838" s="25">
        <v>5000</v>
      </c>
      <c r="B838" s="6">
        <v>60</v>
      </c>
      <c r="C838" t="s">
        <v>8220</v>
      </c>
    </row>
    <row r="839" spans="1:3" x14ac:dyDescent="0.2">
      <c r="A839" s="25">
        <v>2413</v>
      </c>
      <c r="B839" s="6">
        <v>650</v>
      </c>
      <c r="C839" t="s">
        <v>8220</v>
      </c>
    </row>
    <row r="840" spans="1:3" x14ac:dyDescent="0.2">
      <c r="A840" s="25">
        <v>2000</v>
      </c>
      <c r="B840" s="6">
        <v>11</v>
      </c>
      <c r="C840" t="s">
        <v>8220</v>
      </c>
    </row>
    <row r="841" spans="1:3" x14ac:dyDescent="0.2">
      <c r="A841" s="25">
        <v>2000</v>
      </c>
      <c r="B841" s="6">
        <v>251</v>
      </c>
      <c r="C841" t="s">
        <v>8220</v>
      </c>
    </row>
    <row r="842" spans="1:3" x14ac:dyDescent="0.2">
      <c r="A842" s="25">
        <v>2000</v>
      </c>
      <c r="B842" s="6">
        <v>542</v>
      </c>
      <c r="C842" t="s">
        <v>8220</v>
      </c>
    </row>
    <row r="843" spans="1:3" x14ac:dyDescent="0.2">
      <c r="A843" s="25">
        <v>8000</v>
      </c>
      <c r="B843" s="6">
        <v>118</v>
      </c>
      <c r="C843" t="s">
        <v>8220</v>
      </c>
    </row>
    <row r="844" spans="1:3" x14ac:dyDescent="0.2">
      <c r="A844" s="25">
        <v>15000</v>
      </c>
      <c r="B844" s="6">
        <v>2524</v>
      </c>
      <c r="C844" t="s">
        <v>8220</v>
      </c>
    </row>
    <row r="845" spans="1:3" x14ac:dyDescent="0.2">
      <c r="A845" s="25">
        <v>800</v>
      </c>
      <c r="B845" s="6">
        <v>260</v>
      </c>
      <c r="C845" t="s">
        <v>8220</v>
      </c>
    </row>
    <row r="846" spans="1:3" x14ac:dyDescent="0.2">
      <c r="A846" s="25">
        <v>1000</v>
      </c>
      <c r="B846" s="6">
        <v>0</v>
      </c>
      <c r="C846" t="s">
        <v>8220</v>
      </c>
    </row>
    <row r="847" spans="1:3" x14ac:dyDescent="0.2">
      <c r="A847" s="25">
        <v>50000</v>
      </c>
      <c r="B847" s="6">
        <v>10775</v>
      </c>
      <c r="C847" t="s">
        <v>8220</v>
      </c>
    </row>
    <row r="848" spans="1:3" x14ac:dyDescent="0.2">
      <c r="A848" s="25">
        <v>15000</v>
      </c>
      <c r="B848" s="6">
        <v>520</v>
      </c>
      <c r="C848" t="s">
        <v>8220</v>
      </c>
    </row>
    <row r="849" spans="1:3" x14ac:dyDescent="0.2">
      <c r="A849" s="25">
        <v>1000</v>
      </c>
      <c r="B849" s="6">
        <v>50</v>
      </c>
      <c r="C849" t="s">
        <v>8220</v>
      </c>
    </row>
    <row r="850" spans="1:3" x14ac:dyDescent="0.2">
      <c r="A850" s="25">
        <v>1600</v>
      </c>
      <c r="B850" s="6">
        <v>170</v>
      </c>
      <c r="C850" t="s">
        <v>8220</v>
      </c>
    </row>
    <row r="851" spans="1:3" x14ac:dyDescent="0.2">
      <c r="A851" s="25">
        <v>2500</v>
      </c>
      <c r="B851" s="6">
        <v>440</v>
      </c>
      <c r="C851" t="s">
        <v>8220</v>
      </c>
    </row>
    <row r="852" spans="1:3" x14ac:dyDescent="0.2">
      <c r="A852" s="25">
        <v>2500</v>
      </c>
      <c r="B852" s="6">
        <v>814</v>
      </c>
      <c r="C852" t="s">
        <v>8220</v>
      </c>
    </row>
    <row r="853" spans="1:3" x14ac:dyDescent="0.2">
      <c r="A853" s="25">
        <v>10000</v>
      </c>
      <c r="B853" s="6">
        <v>125</v>
      </c>
      <c r="C853" t="s">
        <v>8220</v>
      </c>
    </row>
    <row r="854" spans="1:3" x14ac:dyDescent="0.2">
      <c r="A854" s="25">
        <v>2500</v>
      </c>
      <c r="B854" s="6">
        <v>135</v>
      </c>
      <c r="C854" t="s">
        <v>8220</v>
      </c>
    </row>
    <row r="855" spans="1:3" x14ac:dyDescent="0.2">
      <c r="A855" s="25">
        <v>3000</v>
      </c>
      <c r="B855" s="6">
        <v>25</v>
      </c>
      <c r="C855" t="s">
        <v>8220</v>
      </c>
    </row>
    <row r="856" spans="1:3" x14ac:dyDescent="0.2">
      <c r="A856" s="25">
        <v>3000</v>
      </c>
      <c r="B856" s="6">
        <v>1465</v>
      </c>
      <c r="C856" t="s">
        <v>8220</v>
      </c>
    </row>
    <row r="857" spans="1:3" x14ac:dyDescent="0.2">
      <c r="A857" s="25">
        <v>1500</v>
      </c>
      <c r="B857" s="6">
        <v>0</v>
      </c>
      <c r="C857" t="s">
        <v>8220</v>
      </c>
    </row>
    <row r="858" spans="1:3" x14ac:dyDescent="0.2">
      <c r="A858" s="25">
        <v>10000</v>
      </c>
      <c r="B858" s="6">
        <v>3</v>
      </c>
      <c r="C858" t="s">
        <v>8220</v>
      </c>
    </row>
    <row r="859" spans="1:3" x14ac:dyDescent="0.2">
      <c r="A859" s="25">
        <v>1500</v>
      </c>
      <c r="B859" s="6">
        <v>173</v>
      </c>
      <c r="C859" t="s">
        <v>8220</v>
      </c>
    </row>
    <row r="860" spans="1:3" x14ac:dyDescent="0.2">
      <c r="A860" s="25">
        <v>1500</v>
      </c>
      <c r="B860" s="6">
        <v>1010</v>
      </c>
      <c r="C860" t="s">
        <v>8220</v>
      </c>
    </row>
    <row r="861" spans="1:3" x14ac:dyDescent="0.2">
      <c r="A861" s="25">
        <v>1000</v>
      </c>
      <c r="B861" s="6">
        <v>153</v>
      </c>
      <c r="C861" t="s">
        <v>8220</v>
      </c>
    </row>
    <row r="862" spans="1:3" x14ac:dyDescent="0.2">
      <c r="A862" s="25">
        <v>750</v>
      </c>
      <c r="B862" s="6">
        <v>65</v>
      </c>
      <c r="C862" t="s">
        <v>8220</v>
      </c>
    </row>
    <row r="863" spans="1:3" x14ac:dyDescent="0.2">
      <c r="A863" s="25">
        <v>60000</v>
      </c>
      <c r="B863" s="6">
        <v>135</v>
      </c>
      <c r="C863" t="s">
        <v>8220</v>
      </c>
    </row>
    <row r="864" spans="1:3" x14ac:dyDescent="0.2">
      <c r="A864" s="25">
        <v>6000</v>
      </c>
      <c r="B864" s="6">
        <v>185</v>
      </c>
      <c r="C864" t="s">
        <v>8220</v>
      </c>
    </row>
    <row r="865" spans="1:3" x14ac:dyDescent="0.2">
      <c r="A865" s="25">
        <v>8000</v>
      </c>
      <c r="B865" s="6">
        <v>2993</v>
      </c>
      <c r="C865" t="s">
        <v>8220</v>
      </c>
    </row>
    <row r="866" spans="1:3" x14ac:dyDescent="0.2">
      <c r="A866" s="25">
        <v>15000</v>
      </c>
      <c r="B866" s="6">
        <v>1</v>
      </c>
      <c r="C866" t="s">
        <v>8220</v>
      </c>
    </row>
    <row r="867" spans="1:3" x14ac:dyDescent="0.2">
      <c r="A867" s="25">
        <v>10000</v>
      </c>
      <c r="B867" s="6">
        <v>1000</v>
      </c>
      <c r="C867" t="s">
        <v>8220</v>
      </c>
    </row>
    <row r="868" spans="1:3" x14ac:dyDescent="0.2">
      <c r="A868" s="25">
        <v>2500</v>
      </c>
      <c r="B868" s="6">
        <v>909</v>
      </c>
      <c r="C868" t="s">
        <v>8220</v>
      </c>
    </row>
    <row r="869" spans="1:3" x14ac:dyDescent="0.2">
      <c r="A869" s="25">
        <v>1500</v>
      </c>
      <c r="B869" s="6">
        <v>5</v>
      </c>
      <c r="C869" t="s">
        <v>8220</v>
      </c>
    </row>
    <row r="870" spans="1:3" x14ac:dyDescent="0.2">
      <c r="A870" s="25">
        <v>2000</v>
      </c>
      <c r="B870" s="6">
        <v>0</v>
      </c>
      <c r="C870" t="s">
        <v>8220</v>
      </c>
    </row>
    <row r="871" spans="1:3" x14ac:dyDescent="0.2">
      <c r="A871" s="25">
        <v>3500</v>
      </c>
      <c r="B871" s="6">
        <v>10</v>
      </c>
      <c r="C871" t="s">
        <v>8220</v>
      </c>
    </row>
    <row r="872" spans="1:3" x14ac:dyDescent="0.2">
      <c r="A872" s="25">
        <v>60000</v>
      </c>
      <c r="B872" s="6">
        <v>120</v>
      </c>
      <c r="C872" t="s">
        <v>8220</v>
      </c>
    </row>
    <row r="873" spans="1:3" x14ac:dyDescent="0.2">
      <c r="A873" s="25">
        <v>5000</v>
      </c>
      <c r="B873" s="6">
        <v>90</v>
      </c>
      <c r="C873" t="s">
        <v>8220</v>
      </c>
    </row>
    <row r="874" spans="1:3" x14ac:dyDescent="0.2">
      <c r="A874" s="25">
        <v>2500</v>
      </c>
      <c r="B874" s="6">
        <v>135</v>
      </c>
      <c r="C874" t="s">
        <v>8220</v>
      </c>
    </row>
    <row r="875" spans="1:3" x14ac:dyDescent="0.2">
      <c r="A875" s="25">
        <v>3000</v>
      </c>
      <c r="B875" s="6">
        <v>0</v>
      </c>
      <c r="C875" t="s">
        <v>8220</v>
      </c>
    </row>
    <row r="876" spans="1:3" x14ac:dyDescent="0.2">
      <c r="A876" s="25">
        <v>750</v>
      </c>
      <c r="B876" s="6">
        <v>61</v>
      </c>
      <c r="C876" t="s">
        <v>8220</v>
      </c>
    </row>
    <row r="877" spans="1:3" x14ac:dyDescent="0.2">
      <c r="A877" s="25">
        <v>11500</v>
      </c>
      <c r="B877" s="6">
        <v>1384</v>
      </c>
      <c r="C877" t="s">
        <v>8220</v>
      </c>
    </row>
    <row r="878" spans="1:3" x14ac:dyDescent="0.2">
      <c r="A878" s="25">
        <v>15000</v>
      </c>
      <c r="B878" s="6">
        <v>2290</v>
      </c>
      <c r="C878" t="s">
        <v>8220</v>
      </c>
    </row>
    <row r="879" spans="1:3" x14ac:dyDescent="0.2">
      <c r="A879" s="25">
        <v>150</v>
      </c>
      <c r="B879" s="6">
        <v>15</v>
      </c>
      <c r="C879" t="s">
        <v>8220</v>
      </c>
    </row>
    <row r="880" spans="1:3" x14ac:dyDescent="0.2">
      <c r="A880" s="25">
        <v>5000</v>
      </c>
      <c r="B880" s="6">
        <v>15</v>
      </c>
      <c r="C880" t="s">
        <v>8220</v>
      </c>
    </row>
    <row r="881" spans="1:3" x14ac:dyDescent="0.2">
      <c r="A881" s="25">
        <v>2500</v>
      </c>
      <c r="B881" s="6">
        <v>25</v>
      </c>
      <c r="C881" t="s">
        <v>8220</v>
      </c>
    </row>
    <row r="882" spans="1:3" x14ac:dyDescent="0.2">
      <c r="A882" s="25">
        <v>5000</v>
      </c>
      <c r="B882" s="6">
        <v>651</v>
      </c>
      <c r="C882" t="s">
        <v>8220</v>
      </c>
    </row>
    <row r="883" spans="1:3" x14ac:dyDescent="0.2">
      <c r="A883" s="25">
        <v>20000</v>
      </c>
      <c r="B883" s="6">
        <v>453</v>
      </c>
      <c r="C883" t="s">
        <v>8220</v>
      </c>
    </row>
    <row r="884" spans="1:3" x14ac:dyDescent="0.2">
      <c r="A884" s="25">
        <v>10000</v>
      </c>
      <c r="B884" s="6">
        <v>0</v>
      </c>
      <c r="C884" t="s">
        <v>8220</v>
      </c>
    </row>
    <row r="885" spans="1:3" x14ac:dyDescent="0.2">
      <c r="A885" s="25">
        <v>8000</v>
      </c>
      <c r="B885" s="6">
        <v>0</v>
      </c>
      <c r="C885" t="s">
        <v>8220</v>
      </c>
    </row>
    <row r="886" spans="1:3" x14ac:dyDescent="0.2">
      <c r="A886" s="25">
        <v>12000</v>
      </c>
      <c r="B886" s="6">
        <v>1</v>
      </c>
      <c r="C886" t="s">
        <v>8220</v>
      </c>
    </row>
    <row r="887" spans="1:3" x14ac:dyDescent="0.2">
      <c r="A887" s="25">
        <v>7000</v>
      </c>
      <c r="B887" s="6">
        <v>1102</v>
      </c>
      <c r="C887" t="s">
        <v>8220</v>
      </c>
    </row>
    <row r="888" spans="1:3" x14ac:dyDescent="0.2">
      <c r="A888" s="25">
        <v>5000</v>
      </c>
      <c r="B888" s="6">
        <v>550</v>
      </c>
      <c r="C888" t="s">
        <v>8220</v>
      </c>
    </row>
    <row r="889" spans="1:3" x14ac:dyDescent="0.2">
      <c r="A889" s="25">
        <v>3000</v>
      </c>
      <c r="B889" s="6">
        <v>1315</v>
      </c>
      <c r="C889" t="s">
        <v>8220</v>
      </c>
    </row>
    <row r="890" spans="1:3" x14ac:dyDescent="0.2">
      <c r="A890" s="25">
        <v>20000</v>
      </c>
      <c r="B890" s="6">
        <v>0</v>
      </c>
      <c r="C890" t="s">
        <v>8220</v>
      </c>
    </row>
    <row r="891" spans="1:3" x14ac:dyDescent="0.2">
      <c r="A891" s="25">
        <v>2885</v>
      </c>
      <c r="B891" s="6">
        <v>2485</v>
      </c>
      <c r="C891" t="s">
        <v>8220</v>
      </c>
    </row>
    <row r="892" spans="1:3" x14ac:dyDescent="0.2">
      <c r="A892" s="25">
        <v>3255</v>
      </c>
      <c r="B892" s="6">
        <v>397</v>
      </c>
      <c r="C892" t="s">
        <v>8220</v>
      </c>
    </row>
    <row r="893" spans="1:3" x14ac:dyDescent="0.2">
      <c r="A893" s="25">
        <v>5000</v>
      </c>
      <c r="B893" s="6">
        <v>5</v>
      </c>
      <c r="C893" t="s">
        <v>8220</v>
      </c>
    </row>
    <row r="894" spans="1:3" x14ac:dyDescent="0.2">
      <c r="A894" s="25">
        <v>5000</v>
      </c>
      <c r="B894" s="6">
        <v>11</v>
      </c>
      <c r="C894" t="s">
        <v>8220</v>
      </c>
    </row>
    <row r="895" spans="1:3" x14ac:dyDescent="0.2">
      <c r="A895" s="25">
        <v>5500</v>
      </c>
      <c r="B895" s="6">
        <v>50</v>
      </c>
      <c r="C895" t="s">
        <v>8220</v>
      </c>
    </row>
    <row r="896" spans="1:3" x14ac:dyDescent="0.2">
      <c r="A896" s="25">
        <v>1200</v>
      </c>
      <c r="B896" s="6">
        <v>0</v>
      </c>
      <c r="C896" t="s">
        <v>8220</v>
      </c>
    </row>
    <row r="897" spans="1:3" x14ac:dyDescent="0.2">
      <c r="A897" s="25">
        <v>5000</v>
      </c>
      <c r="B897" s="6">
        <v>1782</v>
      </c>
      <c r="C897" t="s">
        <v>8220</v>
      </c>
    </row>
    <row r="898" spans="1:3" x14ac:dyDescent="0.2">
      <c r="A898" s="25">
        <v>5000</v>
      </c>
      <c r="B898" s="6">
        <v>0</v>
      </c>
      <c r="C898" t="s">
        <v>8220</v>
      </c>
    </row>
    <row r="899" spans="1:3" x14ac:dyDescent="0.2">
      <c r="A899" s="25">
        <v>2000</v>
      </c>
      <c r="B899" s="6">
        <v>5</v>
      </c>
      <c r="C899" t="s">
        <v>8220</v>
      </c>
    </row>
    <row r="900" spans="1:3" x14ac:dyDescent="0.2">
      <c r="A900" s="25">
        <v>6000</v>
      </c>
      <c r="B900" s="6">
        <v>195</v>
      </c>
      <c r="C900" t="s">
        <v>8220</v>
      </c>
    </row>
    <row r="901" spans="1:3" x14ac:dyDescent="0.2">
      <c r="A901" s="25">
        <v>3000</v>
      </c>
      <c r="B901" s="6">
        <v>101</v>
      </c>
      <c r="C901" t="s">
        <v>8220</v>
      </c>
    </row>
    <row r="902" spans="1:3" x14ac:dyDescent="0.2">
      <c r="A902" s="25">
        <v>30000</v>
      </c>
      <c r="B902" s="6">
        <v>0</v>
      </c>
      <c r="C902" t="s">
        <v>8220</v>
      </c>
    </row>
    <row r="903" spans="1:3" x14ac:dyDescent="0.2">
      <c r="A903" s="25">
        <v>10000</v>
      </c>
      <c r="B903" s="6">
        <v>1577</v>
      </c>
      <c r="C903" t="s">
        <v>8220</v>
      </c>
    </row>
    <row r="904" spans="1:3" x14ac:dyDescent="0.2">
      <c r="A904" s="25">
        <v>4000</v>
      </c>
      <c r="B904" s="6">
        <v>25</v>
      </c>
      <c r="C904" t="s">
        <v>8220</v>
      </c>
    </row>
    <row r="905" spans="1:3" x14ac:dyDescent="0.2">
      <c r="A905" s="25">
        <v>200000</v>
      </c>
      <c r="B905" s="6">
        <v>1</v>
      </c>
      <c r="C905" t="s">
        <v>8220</v>
      </c>
    </row>
    <row r="906" spans="1:3" x14ac:dyDescent="0.2">
      <c r="A906" s="25">
        <v>26000</v>
      </c>
      <c r="B906" s="6">
        <v>25</v>
      </c>
      <c r="C906" t="s">
        <v>8220</v>
      </c>
    </row>
    <row r="907" spans="1:3" x14ac:dyDescent="0.2">
      <c r="A907" s="25">
        <v>17600</v>
      </c>
      <c r="B907" s="6">
        <v>0</v>
      </c>
      <c r="C907" t="s">
        <v>8220</v>
      </c>
    </row>
    <row r="908" spans="1:3" x14ac:dyDescent="0.2">
      <c r="A908" s="25">
        <v>25000</v>
      </c>
      <c r="B908" s="6">
        <v>0</v>
      </c>
      <c r="C908" t="s">
        <v>8220</v>
      </c>
    </row>
    <row r="909" spans="1:3" x14ac:dyDescent="0.2">
      <c r="A909" s="25">
        <v>1750</v>
      </c>
      <c r="B909" s="6">
        <v>425</v>
      </c>
      <c r="C909" t="s">
        <v>8220</v>
      </c>
    </row>
    <row r="910" spans="1:3" x14ac:dyDescent="0.2">
      <c r="A910" s="25">
        <v>5500</v>
      </c>
      <c r="B910" s="6">
        <v>0</v>
      </c>
      <c r="C910" t="s">
        <v>8220</v>
      </c>
    </row>
    <row r="911" spans="1:3" x14ac:dyDescent="0.2">
      <c r="A911" s="25">
        <v>28000</v>
      </c>
      <c r="B911" s="6">
        <v>7</v>
      </c>
      <c r="C911" t="s">
        <v>8220</v>
      </c>
    </row>
    <row r="912" spans="1:3" x14ac:dyDescent="0.2">
      <c r="A912" s="25">
        <v>2000</v>
      </c>
      <c r="B912" s="6">
        <v>641</v>
      </c>
      <c r="C912" t="s">
        <v>8220</v>
      </c>
    </row>
    <row r="913" spans="1:3" x14ac:dyDescent="0.2">
      <c r="A913" s="25">
        <v>1200</v>
      </c>
      <c r="B913" s="6">
        <v>292</v>
      </c>
      <c r="C913" t="s">
        <v>8220</v>
      </c>
    </row>
    <row r="914" spans="1:3" x14ac:dyDescent="0.2">
      <c r="A914" s="25">
        <v>3000</v>
      </c>
      <c r="B914" s="6">
        <v>45</v>
      </c>
      <c r="C914" t="s">
        <v>8220</v>
      </c>
    </row>
    <row r="915" spans="1:3" x14ac:dyDescent="0.2">
      <c r="A915" s="25">
        <v>5000</v>
      </c>
      <c r="B915" s="6">
        <v>21</v>
      </c>
      <c r="C915" t="s">
        <v>8220</v>
      </c>
    </row>
    <row r="916" spans="1:3" x14ac:dyDescent="0.2">
      <c r="A916" s="25">
        <v>1400</v>
      </c>
      <c r="B916" s="6">
        <v>45</v>
      </c>
      <c r="C916" t="s">
        <v>8220</v>
      </c>
    </row>
    <row r="917" spans="1:3" x14ac:dyDescent="0.2">
      <c r="A917" s="25">
        <v>10000</v>
      </c>
      <c r="B917" s="6">
        <v>0</v>
      </c>
      <c r="C917" t="s">
        <v>8220</v>
      </c>
    </row>
    <row r="918" spans="1:3" x14ac:dyDescent="0.2">
      <c r="A918" s="25">
        <v>2000</v>
      </c>
      <c r="B918" s="6">
        <v>126</v>
      </c>
      <c r="C918" t="s">
        <v>8220</v>
      </c>
    </row>
    <row r="919" spans="1:3" x14ac:dyDescent="0.2">
      <c r="A919" s="25">
        <v>2000</v>
      </c>
      <c r="B919" s="6">
        <v>285</v>
      </c>
      <c r="C919" t="s">
        <v>8220</v>
      </c>
    </row>
    <row r="920" spans="1:3" x14ac:dyDescent="0.2">
      <c r="A920" s="25">
        <v>7500</v>
      </c>
      <c r="B920" s="6">
        <v>45</v>
      </c>
      <c r="C920" t="s">
        <v>8220</v>
      </c>
    </row>
    <row r="921" spans="1:3" x14ac:dyDescent="0.2">
      <c r="A921" s="25">
        <v>1700</v>
      </c>
      <c r="B921" s="6">
        <v>410</v>
      </c>
      <c r="C921" t="s">
        <v>8220</v>
      </c>
    </row>
    <row r="922" spans="1:3" x14ac:dyDescent="0.2">
      <c r="A922" s="25">
        <v>5000</v>
      </c>
      <c r="B922" s="6">
        <v>527</v>
      </c>
      <c r="C922" t="s">
        <v>8220</v>
      </c>
    </row>
    <row r="923" spans="1:3" x14ac:dyDescent="0.2">
      <c r="A923" s="25">
        <v>2825</v>
      </c>
      <c r="B923" s="6">
        <v>211</v>
      </c>
      <c r="C923" t="s">
        <v>8220</v>
      </c>
    </row>
    <row r="924" spans="1:3" x14ac:dyDescent="0.2">
      <c r="A924" s="25">
        <v>15000</v>
      </c>
      <c r="B924" s="6">
        <v>11</v>
      </c>
      <c r="C924" t="s">
        <v>8220</v>
      </c>
    </row>
    <row r="925" spans="1:3" x14ac:dyDescent="0.2">
      <c r="A925" s="25">
        <v>14000</v>
      </c>
      <c r="B925" s="6">
        <v>136</v>
      </c>
      <c r="C925" t="s">
        <v>8220</v>
      </c>
    </row>
    <row r="926" spans="1:3" x14ac:dyDescent="0.2">
      <c r="A926" s="25">
        <v>1000</v>
      </c>
      <c r="B926" s="6">
        <v>211</v>
      </c>
      <c r="C926" t="s">
        <v>8220</v>
      </c>
    </row>
    <row r="927" spans="1:3" x14ac:dyDescent="0.2">
      <c r="A927" s="25">
        <v>5000</v>
      </c>
      <c r="B927" s="6">
        <v>3905</v>
      </c>
      <c r="C927" t="s">
        <v>8220</v>
      </c>
    </row>
    <row r="928" spans="1:3" x14ac:dyDescent="0.2">
      <c r="A928" s="25">
        <v>1000</v>
      </c>
      <c r="B928" s="6">
        <v>320</v>
      </c>
      <c r="C928" t="s">
        <v>8220</v>
      </c>
    </row>
    <row r="929" spans="1:3" x14ac:dyDescent="0.2">
      <c r="A929" s="25">
        <v>678</v>
      </c>
      <c r="B929" s="6">
        <v>0</v>
      </c>
      <c r="C929" t="s">
        <v>8220</v>
      </c>
    </row>
    <row r="930" spans="1:3" x14ac:dyDescent="0.2">
      <c r="A930" s="25">
        <v>1300</v>
      </c>
      <c r="B930" s="6">
        <v>620</v>
      </c>
      <c r="C930" t="s">
        <v>8220</v>
      </c>
    </row>
    <row r="931" spans="1:3" x14ac:dyDescent="0.2">
      <c r="A931" s="25">
        <v>90000</v>
      </c>
      <c r="B931" s="6">
        <v>1305</v>
      </c>
      <c r="C931" t="s">
        <v>8220</v>
      </c>
    </row>
    <row r="932" spans="1:3" x14ac:dyDescent="0.2">
      <c r="A932" s="25">
        <v>2000</v>
      </c>
      <c r="B932" s="6">
        <v>214</v>
      </c>
      <c r="C932" t="s">
        <v>8220</v>
      </c>
    </row>
    <row r="933" spans="1:3" x14ac:dyDescent="0.2">
      <c r="A933" s="25">
        <v>6000</v>
      </c>
      <c r="B933" s="6">
        <v>110</v>
      </c>
      <c r="C933" t="s">
        <v>8220</v>
      </c>
    </row>
    <row r="934" spans="1:3" x14ac:dyDescent="0.2">
      <c r="A934" s="25">
        <v>2500</v>
      </c>
      <c r="B934" s="6">
        <v>450</v>
      </c>
      <c r="C934" t="s">
        <v>8220</v>
      </c>
    </row>
    <row r="935" spans="1:3" x14ac:dyDescent="0.2">
      <c r="A935" s="25">
        <v>30000</v>
      </c>
      <c r="B935" s="6">
        <v>1225</v>
      </c>
      <c r="C935" t="s">
        <v>8220</v>
      </c>
    </row>
    <row r="936" spans="1:3" x14ac:dyDescent="0.2">
      <c r="A936" s="25">
        <v>850</v>
      </c>
      <c r="B936" s="6">
        <v>170</v>
      </c>
      <c r="C936" t="s">
        <v>8220</v>
      </c>
    </row>
    <row r="937" spans="1:3" x14ac:dyDescent="0.2">
      <c r="A937" s="25">
        <v>11140</v>
      </c>
      <c r="B937" s="6">
        <v>3877</v>
      </c>
      <c r="C937" t="s">
        <v>8220</v>
      </c>
    </row>
    <row r="938" spans="1:3" x14ac:dyDescent="0.2">
      <c r="A938" s="25">
        <v>1500</v>
      </c>
      <c r="B938" s="6">
        <v>95</v>
      </c>
      <c r="C938" t="s">
        <v>8220</v>
      </c>
    </row>
    <row r="939" spans="1:3" x14ac:dyDescent="0.2">
      <c r="A939" s="25">
        <v>2000</v>
      </c>
      <c r="B939" s="6">
        <v>641</v>
      </c>
      <c r="C939" t="s">
        <v>8220</v>
      </c>
    </row>
    <row r="940" spans="1:3" x14ac:dyDescent="0.2">
      <c r="A940" s="25">
        <v>5000</v>
      </c>
      <c r="B940" s="6">
        <v>488</v>
      </c>
      <c r="C940" t="s">
        <v>8220</v>
      </c>
    </row>
    <row r="941" spans="1:3" x14ac:dyDescent="0.2">
      <c r="A941" s="25">
        <v>400</v>
      </c>
      <c r="B941" s="6">
        <v>151</v>
      </c>
      <c r="C941" t="s">
        <v>8220</v>
      </c>
    </row>
    <row r="942" spans="1:3" x14ac:dyDescent="0.2">
      <c r="A942" s="25">
        <v>1500</v>
      </c>
      <c r="B942" s="6">
        <v>32</v>
      </c>
      <c r="C942" t="s">
        <v>8220</v>
      </c>
    </row>
    <row r="943" spans="1:3" x14ac:dyDescent="0.2">
      <c r="A943" s="25">
        <v>3000</v>
      </c>
      <c r="B943" s="6">
        <v>0</v>
      </c>
      <c r="C943" t="s">
        <v>8220</v>
      </c>
    </row>
    <row r="944" spans="1:3" x14ac:dyDescent="0.2">
      <c r="A944" s="25">
        <v>1650</v>
      </c>
      <c r="B944" s="6">
        <v>69</v>
      </c>
      <c r="C944" t="s">
        <v>8220</v>
      </c>
    </row>
    <row r="945" spans="1:3" x14ac:dyDescent="0.2">
      <c r="A945" s="25">
        <v>500</v>
      </c>
      <c r="B945" s="6">
        <v>100</v>
      </c>
      <c r="C945" t="s">
        <v>8220</v>
      </c>
    </row>
    <row r="946" spans="1:3" x14ac:dyDescent="0.2">
      <c r="A946" s="25">
        <v>10000</v>
      </c>
      <c r="B946" s="6">
        <v>541</v>
      </c>
      <c r="C946" t="s">
        <v>8220</v>
      </c>
    </row>
    <row r="947" spans="1:3" x14ac:dyDescent="0.2">
      <c r="A947" s="25">
        <v>50000</v>
      </c>
      <c r="B947" s="6">
        <v>3</v>
      </c>
      <c r="C947" t="s">
        <v>8220</v>
      </c>
    </row>
    <row r="948" spans="1:3" x14ac:dyDescent="0.2">
      <c r="A948" s="25">
        <v>2000</v>
      </c>
      <c r="B948" s="6">
        <v>5</v>
      </c>
      <c r="C948" t="s">
        <v>8220</v>
      </c>
    </row>
    <row r="949" spans="1:3" x14ac:dyDescent="0.2">
      <c r="A949" s="25">
        <v>200</v>
      </c>
      <c r="B949" s="6">
        <v>70</v>
      </c>
      <c r="C949" t="s">
        <v>8220</v>
      </c>
    </row>
    <row r="950" spans="1:3" x14ac:dyDescent="0.2">
      <c r="A950" s="25">
        <v>3000</v>
      </c>
      <c r="B950" s="6">
        <v>497</v>
      </c>
      <c r="C950" t="s">
        <v>8220</v>
      </c>
    </row>
    <row r="951" spans="1:3" x14ac:dyDescent="0.2">
      <c r="A951" s="25">
        <v>3000</v>
      </c>
      <c r="B951" s="6">
        <v>0</v>
      </c>
      <c r="C951" t="s">
        <v>8220</v>
      </c>
    </row>
    <row r="952" spans="1:3" x14ac:dyDescent="0.2">
      <c r="A952" s="25">
        <v>1250</v>
      </c>
      <c r="B952" s="6">
        <v>715</v>
      </c>
      <c r="C952" t="s">
        <v>8220</v>
      </c>
    </row>
    <row r="953" spans="1:3" x14ac:dyDescent="0.2">
      <c r="A953" s="25">
        <v>7000</v>
      </c>
      <c r="B953" s="6">
        <v>1156</v>
      </c>
      <c r="C953" t="s">
        <v>8220</v>
      </c>
    </row>
    <row r="954" spans="1:3" x14ac:dyDescent="0.2">
      <c r="A954" s="25">
        <v>8000</v>
      </c>
      <c r="B954" s="6">
        <v>10</v>
      </c>
      <c r="C954" t="s">
        <v>8220</v>
      </c>
    </row>
    <row r="955" spans="1:3" x14ac:dyDescent="0.2">
      <c r="A955" s="25">
        <v>1200</v>
      </c>
      <c r="B955" s="6">
        <v>453</v>
      </c>
      <c r="C955" t="s">
        <v>8220</v>
      </c>
    </row>
    <row r="956" spans="1:3" x14ac:dyDescent="0.2">
      <c r="A956" s="25">
        <v>1250</v>
      </c>
      <c r="B956" s="6">
        <v>23</v>
      </c>
      <c r="C956" t="s">
        <v>8220</v>
      </c>
    </row>
    <row r="957" spans="1:3" x14ac:dyDescent="0.2">
      <c r="A957" s="25">
        <v>2000</v>
      </c>
      <c r="B957" s="6">
        <v>201</v>
      </c>
      <c r="C957" t="s">
        <v>8220</v>
      </c>
    </row>
    <row r="958" spans="1:3" x14ac:dyDescent="0.2">
      <c r="A958" s="25">
        <v>500</v>
      </c>
      <c r="B958" s="6">
        <v>1</v>
      </c>
      <c r="C958" t="s">
        <v>8220</v>
      </c>
    </row>
    <row r="959" spans="1:3" x14ac:dyDescent="0.2">
      <c r="A959" s="25">
        <v>3000</v>
      </c>
      <c r="B959" s="6">
        <v>40</v>
      </c>
      <c r="C959" t="s">
        <v>8220</v>
      </c>
    </row>
    <row r="960" spans="1:3" x14ac:dyDescent="0.2">
      <c r="A960" s="25">
        <v>30000</v>
      </c>
      <c r="B960" s="6">
        <v>2</v>
      </c>
      <c r="C960" t="s">
        <v>8220</v>
      </c>
    </row>
    <row r="961" spans="1:3" x14ac:dyDescent="0.2">
      <c r="A961" s="25">
        <v>2000</v>
      </c>
      <c r="B961" s="6">
        <v>5</v>
      </c>
      <c r="C961" t="s">
        <v>8220</v>
      </c>
    </row>
    <row r="962" spans="1:3" x14ac:dyDescent="0.2">
      <c r="A962" s="25">
        <v>1000</v>
      </c>
      <c r="B962" s="6">
        <v>60</v>
      </c>
      <c r="C962" t="s">
        <v>8220</v>
      </c>
    </row>
    <row r="963" spans="1:3" x14ac:dyDescent="0.2">
      <c r="A963" s="25">
        <v>1930</v>
      </c>
      <c r="B963" s="6">
        <v>75</v>
      </c>
      <c r="C963" t="s">
        <v>8220</v>
      </c>
    </row>
    <row r="964" spans="1:3" x14ac:dyDescent="0.2">
      <c r="A964" s="25">
        <v>7200</v>
      </c>
      <c r="B964" s="6">
        <v>1742</v>
      </c>
      <c r="C964" t="s">
        <v>8220</v>
      </c>
    </row>
    <row r="965" spans="1:3" x14ac:dyDescent="0.2">
      <c r="A965" s="25">
        <v>250</v>
      </c>
      <c r="B965" s="6">
        <v>19</v>
      </c>
      <c r="C965" t="s">
        <v>8220</v>
      </c>
    </row>
    <row r="966" spans="1:3" x14ac:dyDescent="0.2">
      <c r="A966" s="25">
        <v>575</v>
      </c>
      <c r="B966" s="6">
        <v>0</v>
      </c>
      <c r="C966" t="s">
        <v>8220</v>
      </c>
    </row>
    <row r="967" spans="1:3" x14ac:dyDescent="0.2">
      <c r="A967" s="25">
        <v>2000</v>
      </c>
      <c r="B967" s="6">
        <v>26</v>
      </c>
      <c r="C967" t="s">
        <v>8220</v>
      </c>
    </row>
    <row r="968" spans="1:3" x14ac:dyDescent="0.2">
      <c r="A968" s="25">
        <v>9000</v>
      </c>
      <c r="B968" s="6">
        <v>0</v>
      </c>
      <c r="C968" t="s">
        <v>8220</v>
      </c>
    </row>
    <row r="969" spans="1:3" x14ac:dyDescent="0.2">
      <c r="A969" s="25">
        <v>7000</v>
      </c>
      <c r="B969" s="6">
        <v>1</v>
      </c>
      <c r="C969" t="s">
        <v>8220</v>
      </c>
    </row>
    <row r="970" spans="1:3" x14ac:dyDescent="0.2">
      <c r="A970" s="25">
        <v>500</v>
      </c>
      <c r="B970" s="6">
        <v>70</v>
      </c>
      <c r="C970" t="s">
        <v>8220</v>
      </c>
    </row>
    <row r="971" spans="1:3" x14ac:dyDescent="0.2">
      <c r="A971" s="25">
        <v>10000</v>
      </c>
      <c r="B971" s="6">
        <v>105</v>
      </c>
      <c r="C971" t="s">
        <v>8220</v>
      </c>
    </row>
    <row r="972" spans="1:3" x14ac:dyDescent="0.2">
      <c r="A972" s="25">
        <v>1500</v>
      </c>
      <c r="B972" s="6">
        <v>130</v>
      </c>
      <c r="C972" t="s">
        <v>8220</v>
      </c>
    </row>
    <row r="973" spans="1:3" x14ac:dyDescent="0.2">
      <c r="A973" s="25">
        <v>3500</v>
      </c>
      <c r="B973" s="6">
        <v>29</v>
      </c>
      <c r="C973" t="s">
        <v>8220</v>
      </c>
    </row>
    <row r="974" spans="1:3" x14ac:dyDescent="0.2">
      <c r="A974" s="25">
        <v>600</v>
      </c>
      <c r="B974" s="6">
        <v>100</v>
      </c>
      <c r="C974" t="s">
        <v>8220</v>
      </c>
    </row>
    <row r="975" spans="1:3" x14ac:dyDescent="0.2">
      <c r="A975" s="25">
        <v>15000</v>
      </c>
      <c r="B975" s="6">
        <v>125</v>
      </c>
      <c r="C975" t="s">
        <v>8220</v>
      </c>
    </row>
    <row r="976" spans="1:3" x14ac:dyDescent="0.2">
      <c r="A976" s="25">
        <v>18000</v>
      </c>
      <c r="B976" s="6">
        <v>12521</v>
      </c>
      <c r="C976" t="s">
        <v>8220</v>
      </c>
    </row>
    <row r="977" spans="1:3" x14ac:dyDescent="0.2">
      <c r="A977" s="25">
        <v>7000</v>
      </c>
      <c r="B977" s="6">
        <v>0</v>
      </c>
      <c r="C977" t="s">
        <v>8220</v>
      </c>
    </row>
    <row r="978" spans="1:3" x14ac:dyDescent="0.2">
      <c r="A978" s="25">
        <v>800</v>
      </c>
      <c r="B978" s="6">
        <v>10</v>
      </c>
      <c r="C978" t="s">
        <v>8220</v>
      </c>
    </row>
    <row r="979" spans="1:3" x14ac:dyDescent="0.2">
      <c r="A979" s="25">
        <v>5000</v>
      </c>
      <c r="B979" s="6">
        <v>250</v>
      </c>
      <c r="C979" t="s">
        <v>8220</v>
      </c>
    </row>
    <row r="980" spans="1:3" x14ac:dyDescent="0.2">
      <c r="A980" s="25">
        <v>4000</v>
      </c>
      <c r="B980" s="6">
        <v>0</v>
      </c>
      <c r="C980" t="s">
        <v>8220</v>
      </c>
    </row>
    <row r="981" spans="1:3" x14ac:dyDescent="0.2">
      <c r="A981" s="25">
        <v>3000</v>
      </c>
      <c r="B981" s="6">
        <v>215</v>
      </c>
      <c r="C981" t="s">
        <v>8220</v>
      </c>
    </row>
    <row r="982" spans="1:3" x14ac:dyDescent="0.2">
      <c r="A982" s="25">
        <v>2000</v>
      </c>
      <c r="B982" s="6">
        <v>561</v>
      </c>
      <c r="C982" t="s">
        <v>8220</v>
      </c>
    </row>
    <row r="983" spans="1:3" x14ac:dyDescent="0.2">
      <c r="A983" s="25">
        <v>20000</v>
      </c>
      <c r="B983" s="6">
        <v>0</v>
      </c>
      <c r="C983" t="s">
        <v>8220</v>
      </c>
    </row>
    <row r="984" spans="1:3" x14ac:dyDescent="0.2">
      <c r="A984" s="25">
        <v>2500</v>
      </c>
      <c r="B984" s="6">
        <v>400</v>
      </c>
      <c r="C984" t="s">
        <v>8220</v>
      </c>
    </row>
    <row r="985" spans="1:3" x14ac:dyDescent="0.2">
      <c r="A985" s="25">
        <v>5000</v>
      </c>
      <c r="B985" s="6">
        <v>0</v>
      </c>
      <c r="C985" t="s">
        <v>8220</v>
      </c>
    </row>
    <row r="986" spans="1:3" x14ac:dyDescent="0.2">
      <c r="A986" s="25">
        <v>6048</v>
      </c>
      <c r="B986" s="6">
        <v>413</v>
      </c>
      <c r="C986" t="s">
        <v>8220</v>
      </c>
    </row>
    <row r="987" spans="1:3" x14ac:dyDescent="0.2">
      <c r="A987" s="25">
        <v>23900</v>
      </c>
      <c r="B987" s="6">
        <v>6141.99</v>
      </c>
      <c r="C987" t="s">
        <v>8220</v>
      </c>
    </row>
    <row r="988" spans="1:3" x14ac:dyDescent="0.2">
      <c r="A988" s="25">
        <v>13500</v>
      </c>
      <c r="B988" s="6">
        <v>200</v>
      </c>
      <c r="C988" t="s">
        <v>8220</v>
      </c>
    </row>
    <row r="989" spans="1:3" x14ac:dyDescent="0.2">
      <c r="A989" s="25">
        <v>10000</v>
      </c>
      <c r="B989" s="6">
        <v>3685</v>
      </c>
      <c r="C989" t="s">
        <v>8220</v>
      </c>
    </row>
    <row r="990" spans="1:3" x14ac:dyDescent="0.2">
      <c r="A990" s="25">
        <v>6000</v>
      </c>
      <c r="B990" s="6">
        <v>2823</v>
      </c>
      <c r="C990" t="s">
        <v>8220</v>
      </c>
    </row>
    <row r="991" spans="1:3" x14ac:dyDescent="0.2">
      <c r="A991" s="25">
        <v>700</v>
      </c>
      <c r="B991" s="6">
        <v>80</v>
      </c>
      <c r="C991" t="s">
        <v>8220</v>
      </c>
    </row>
    <row r="992" spans="1:3" x14ac:dyDescent="0.2">
      <c r="A992" s="25">
        <v>2500</v>
      </c>
      <c r="B992" s="6">
        <v>301</v>
      </c>
      <c r="C992" t="s">
        <v>8220</v>
      </c>
    </row>
    <row r="993" spans="1:3" x14ac:dyDescent="0.2">
      <c r="A993" s="25">
        <v>500</v>
      </c>
      <c r="B993" s="6">
        <v>300</v>
      </c>
      <c r="C993" t="s">
        <v>8220</v>
      </c>
    </row>
    <row r="994" spans="1:3" x14ac:dyDescent="0.2">
      <c r="A994" s="25">
        <v>8000</v>
      </c>
      <c r="B994" s="6">
        <v>2500</v>
      </c>
      <c r="C994" t="s">
        <v>8220</v>
      </c>
    </row>
    <row r="995" spans="1:3" x14ac:dyDescent="0.2">
      <c r="A995" s="25">
        <v>5000</v>
      </c>
      <c r="B995" s="6">
        <v>21</v>
      </c>
      <c r="C995" t="s">
        <v>8220</v>
      </c>
    </row>
    <row r="996" spans="1:3" x14ac:dyDescent="0.2">
      <c r="A996" s="25">
        <v>10000</v>
      </c>
      <c r="B996" s="6">
        <v>21</v>
      </c>
      <c r="C996" t="s">
        <v>8220</v>
      </c>
    </row>
    <row r="997" spans="1:3" x14ac:dyDescent="0.2">
      <c r="A997" s="25">
        <v>300</v>
      </c>
      <c r="B997" s="6">
        <v>0</v>
      </c>
      <c r="C997" t="s">
        <v>8220</v>
      </c>
    </row>
    <row r="998" spans="1:3" x14ac:dyDescent="0.2">
      <c r="A998" s="25">
        <v>600</v>
      </c>
      <c r="B998" s="6">
        <v>225</v>
      </c>
      <c r="C998" t="s">
        <v>8220</v>
      </c>
    </row>
    <row r="999" spans="1:3" x14ac:dyDescent="0.2">
      <c r="A999" s="25">
        <v>5000</v>
      </c>
      <c r="B999" s="6">
        <v>1</v>
      </c>
      <c r="C999" t="s">
        <v>8220</v>
      </c>
    </row>
    <row r="1000" spans="1:3" x14ac:dyDescent="0.2">
      <c r="A1000" s="25">
        <v>5600</v>
      </c>
      <c r="B1000" s="6">
        <v>460</v>
      </c>
      <c r="C1000" t="s">
        <v>8220</v>
      </c>
    </row>
    <row r="1001" spans="1:3" x14ac:dyDescent="0.2">
      <c r="A1001" s="25">
        <v>5000</v>
      </c>
      <c r="B1001" s="6">
        <v>110</v>
      </c>
      <c r="C1001" t="s">
        <v>8220</v>
      </c>
    </row>
    <row r="1002" spans="1:3" x14ac:dyDescent="0.2">
      <c r="A1002" s="25">
        <v>17000</v>
      </c>
      <c r="B1002" s="6">
        <v>3001</v>
      </c>
      <c r="C1002" t="s">
        <v>8220</v>
      </c>
    </row>
    <row r="1003" spans="1:3" x14ac:dyDescent="0.2">
      <c r="A1003" s="25">
        <v>20000</v>
      </c>
      <c r="B1003" s="6">
        <v>16</v>
      </c>
      <c r="C1003" t="s">
        <v>8220</v>
      </c>
    </row>
    <row r="1004" spans="1:3" x14ac:dyDescent="0.2">
      <c r="A1004" s="25">
        <v>1500</v>
      </c>
      <c r="B1004" s="6">
        <v>1</v>
      </c>
      <c r="C1004" t="s">
        <v>8220</v>
      </c>
    </row>
    <row r="1005" spans="1:3" x14ac:dyDescent="0.2">
      <c r="A1005" s="25">
        <v>500</v>
      </c>
      <c r="B1005" s="6">
        <v>0</v>
      </c>
      <c r="C1005" t="s">
        <v>8220</v>
      </c>
    </row>
    <row r="1006" spans="1:3" x14ac:dyDescent="0.2">
      <c r="A1006" s="25">
        <v>3000</v>
      </c>
      <c r="B1006" s="6">
        <v>1126</v>
      </c>
      <c r="C1006" t="s">
        <v>8220</v>
      </c>
    </row>
    <row r="1007" spans="1:3" x14ac:dyDescent="0.2">
      <c r="A1007" s="25">
        <v>500</v>
      </c>
      <c r="B1007" s="6">
        <v>110</v>
      </c>
      <c r="C1007" t="s">
        <v>8220</v>
      </c>
    </row>
    <row r="1008" spans="1:3" x14ac:dyDescent="0.2">
      <c r="A1008" s="25">
        <v>8880</v>
      </c>
      <c r="B1008" s="6">
        <v>0</v>
      </c>
      <c r="C1008" t="s">
        <v>8220</v>
      </c>
    </row>
    <row r="1009" spans="1:3" x14ac:dyDescent="0.2">
      <c r="A1009" s="25">
        <v>5000</v>
      </c>
      <c r="B1009" s="6">
        <v>881</v>
      </c>
      <c r="C1009" t="s">
        <v>8220</v>
      </c>
    </row>
    <row r="1010" spans="1:3" x14ac:dyDescent="0.2">
      <c r="A1010" s="25">
        <v>1500</v>
      </c>
      <c r="B1010" s="6">
        <v>795</v>
      </c>
      <c r="C1010" t="s">
        <v>8220</v>
      </c>
    </row>
    <row r="1011" spans="1:3" x14ac:dyDescent="0.2">
      <c r="A1011" s="25">
        <v>3500</v>
      </c>
      <c r="B1011" s="6">
        <v>775</v>
      </c>
      <c r="C1011" t="s">
        <v>8220</v>
      </c>
    </row>
    <row r="1012" spans="1:3" x14ac:dyDescent="0.2">
      <c r="A1012" s="25">
        <v>3750</v>
      </c>
      <c r="B1012" s="6">
        <v>95</v>
      </c>
      <c r="C1012" t="s">
        <v>8220</v>
      </c>
    </row>
    <row r="1013" spans="1:3" x14ac:dyDescent="0.2">
      <c r="A1013" s="25">
        <v>10000</v>
      </c>
      <c r="B1013" s="6">
        <v>250</v>
      </c>
      <c r="C1013" t="s">
        <v>8220</v>
      </c>
    </row>
    <row r="1014" spans="1:3" x14ac:dyDescent="0.2">
      <c r="A1014" s="25">
        <v>10000</v>
      </c>
      <c r="B1014" s="6">
        <v>285</v>
      </c>
      <c r="C1014" t="s">
        <v>8220</v>
      </c>
    </row>
    <row r="1015" spans="1:3" x14ac:dyDescent="0.2">
      <c r="A1015" s="25">
        <v>525</v>
      </c>
      <c r="B1015" s="6">
        <v>0</v>
      </c>
      <c r="C1015" t="s">
        <v>8220</v>
      </c>
    </row>
    <row r="1016" spans="1:3" x14ac:dyDescent="0.2">
      <c r="A1016" s="25">
        <v>20000</v>
      </c>
      <c r="B1016" s="6">
        <v>490</v>
      </c>
      <c r="C1016" t="s">
        <v>8220</v>
      </c>
    </row>
    <row r="1017" spans="1:3" x14ac:dyDescent="0.2">
      <c r="A1017" s="25">
        <v>9500</v>
      </c>
      <c r="B1017" s="6">
        <v>135</v>
      </c>
      <c r="C1017" t="s">
        <v>8220</v>
      </c>
    </row>
    <row r="1018" spans="1:3" x14ac:dyDescent="0.2">
      <c r="A1018" s="25">
        <v>2000</v>
      </c>
      <c r="B1018" s="6">
        <v>385</v>
      </c>
      <c r="C1018" t="s">
        <v>8220</v>
      </c>
    </row>
    <row r="1019" spans="1:3" x14ac:dyDescent="0.2">
      <c r="A1019" s="25">
        <v>4000</v>
      </c>
      <c r="B1019" s="6">
        <v>27</v>
      </c>
      <c r="C1019" t="s">
        <v>8220</v>
      </c>
    </row>
    <row r="1020" spans="1:3" x14ac:dyDescent="0.2">
      <c r="A1020" s="25">
        <v>15000</v>
      </c>
      <c r="B1020" s="6">
        <v>25</v>
      </c>
      <c r="C1020" t="s">
        <v>8220</v>
      </c>
    </row>
    <row r="1021" spans="1:3" x14ac:dyDescent="0.2">
      <c r="A1021" s="25">
        <v>5000</v>
      </c>
      <c r="B1021" s="6">
        <v>3045</v>
      </c>
      <c r="C1021" t="s">
        <v>8220</v>
      </c>
    </row>
    <row r="1022" spans="1:3" x14ac:dyDescent="0.2">
      <c r="A1022" s="25">
        <v>3495</v>
      </c>
      <c r="B1022" s="6">
        <v>34.950000000000003</v>
      </c>
      <c r="C1022" t="s">
        <v>8220</v>
      </c>
    </row>
    <row r="1023" spans="1:3" x14ac:dyDescent="0.2">
      <c r="A1023" s="25">
        <v>1250</v>
      </c>
      <c r="B1023" s="6">
        <v>430</v>
      </c>
      <c r="C1023" t="s">
        <v>8220</v>
      </c>
    </row>
    <row r="1024" spans="1:3" x14ac:dyDescent="0.2">
      <c r="A1024" s="25">
        <v>1000</v>
      </c>
      <c r="B1024" s="6">
        <v>165</v>
      </c>
      <c r="C1024" t="s">
        <v>8220</v>
      </c>
    </row>
    <row r="1025" spans="1:3" x14ac:dyDescent="0.2">
      <c r="A1025" s="25">
        <v>20000</v>
      </c>
      <c r="B1025" s="6">
        <v>0</v>
      </c>
      <c r="C1025" t="s">
        <v>8220</v>
      </c>
    </row>
    <row r="1026" spans="1:3" x14ac:dyDescent="0.2">
      <c r="A1026" s="25">
        <v>1000</v>
      </c>
      <c r="B1026" s="6">
        <v>4</v>
      </c>
      <c r="C1026" t="s">
        <v>8220</v>
      </c>
    </row>
    <row r="1027" spans="1:3" x14ac:dyDescent="0.2">
      <c r="A1027" s="25">
        <v>3500</v>
      </c>
      <c r="B1027" s="6">
        <v>37</v>
      </c>
      <c r="C1027" t="s">
        <v>8220</v>
      </c>
    </row>
    <row r="1028" spans="1:3" x14ac:dyDescent="0.2">
      <c r="A1028" s="25">
        <v>2750</v>
      </c>
      <c r="B1028" s="6">
        <v>735</v>
      </c>
      <c r="C1028" t="s">
        <v>8220</v>
      </c>
    </row>
    <row r="1029" spans="1:3" x14ac:dyDescent="0.2">
      <c r="A1029" s="25">
        <v>2000</v>
      </c>
      <c r="B1029" s="6">
        <v>576</v>
      </c>
      <c r="C1029" t="s">
        <v>8220</v>
      </c>
    </row>
    <row r="1030" spans="1:3" x14ac:dyDescent="0.2">
      <c r="A1030" s="25">
        <v>700</v>
      </c>
      <c r="B1030" s="6">
        <v>0</v>
      </c>
      <c r="C1030" t="s">
        <v>8220</v>
      </c>
    </row>
    <row r="1031" spans="1:3" x14ac:dyDescent="0.2">
      <c r="A1031" s="25">
        <v>15000</v>
      </c>
      <c r="B1031" s="6">
        <v>1335</v>
      </c>
      <c r="C1031" t="s">
        <v>8220</v>
      </c>
    </row>
    <row r="1032" spans="1:3" x14ac:dyDescent="0.2">
      <c r="A1032" s="25">
        <v>250</v>
      </c>
      <c r="B1032" s="6">
        <v>0</v>
      </c>
      <c r="C1032" t="s">
        <v>8220</v>
      </c>
    </row>
    <row r="1033" spans="1:3" x14ac:dyDescent="0.2">
      <c r="A1033" s="25">
        <v>3000</v>
      </c>
      <c r="B1033" s="6">
        <v>5</v>
      </c>
      <c r="C1033" t="s">
        <v>8220</v>
      </c>
    </row>
    <row r="1034" spans="1:3" x14ac:dyDescent="0.2">
      <c r="A1034" s="25">
        <v>3000</v>
      </c>
      <c r="B1034" s="6">
        <v>0</v>
      </c>
      <c r="C1034" t="s">
        <v>8220</v>
      </c>
    </row>
    <row r="1035" spans="1:3" x14ac:dyDescent="0.2">
      <c r="A1035" s="25">
        <v>2224</v>
      </c>
      <c r="B1035" s="6">
        <v>350</v>
      </c>
      <c r="C1035" t="s">
        <v>8220</v>
      </c>
    </row>
    <row r="1036" spans="1:3" x14ac:dyDescent="0.2">
      <c r="A1036" s="25">
        <v>150</v>
      </c>
      <c r="B1036" s="6">
        <v>3</v>
      </c>
      <c r="C1036" t="s">
        <v>8220</v>
      </c>
    </row>
    <row r="1037" spans="1:3" x14ac:dyDescent="0.2">
      <c r="A1037" s="25">
        <v>3500</v>
      </c>
      <c r="B1037" s="6">
        <v>759</v>
      </c>
      <c r="C1037" t="s">
        <v>8220</v>
      </c>
    </row>
    <row r="1038" spans="1:3" x14ac:dyDescent="0.2">
      <c r="A1038" s="25">
        <v>3000</v>
      </c>
      <c r="B1038" s="6">
        <v>10</v>
      </c>
      <c r="C1038" t="s">
        <v>8220</v>
      </c>
    </row>
    <row r="1039" spans="1:3" x14ac:dyDescent="0.2">
      <c r="A1039" s="25">
        <v>3500</v>
      </c>
      <c r="B1039" s="6">
        <v>10</v>
      </c>
      <c r="C1039" t="s">
        <v>8220</v>
      </c>
    </row>
    <row r="1040" spans="1:3" x14ac:dyDescent="0.2">
      <c r="A1040" s="25">
        <v>1000</v>
      </c>
      <c r="B1040" s="6">
        <v>47</v>
      </c>
      <c r="C1040" t="s">
        <v>8220</v>
      </c>
    </row>
    <row r="1041" spans="1:3" x14ac:dyDescent="0.2">
      <c r="A1041" s="25">
        <v>9600</v>
      </c>
      <c r="B1041" s="6">
        <v>0</v>
      </c>
      <c r="C1041" t="s">
        <v>8220</v>
      </c>
    </row>
    <row r="1042" spans="1:3" x14ac:dyDescent="0.2">
      <c r="A1042" s="25">
        <v>2000</v>
      </c>
      <c r="B1042" s="6">
        <v>216</v>
      </c>
      <c r="C1042" t="s">
        <v>8220</v>
      </c>
    </row>
    <row r="1043" spans="1:3" x14ac:dyDescent="0.2">
      <c r="A1043" s="25">
        <v>5000</v>
      </c>
      <c r="B1043" s="6">
        <v>240</v>
      </c>
      <c r="C1043" t="s">
        <v>8220</v>
      </c>
    </row>
    <row r="1044" spans="1:3" x14ac:dyDescent="0.2">
      <c r="A1044" s="25">
        <v>1000</v>
      </c>
      <c r="B1044" s="6">
        <v>32</v>
      </c>
      <c r="C1044" t="s">
        <v>8220</v>
      </c>
    </row>
    <row r="1045" spans="1:3" x14ac:dyDescent="0.2">
      <c r="A1045" s="25">
        <v>1600</v>
      </c>
      <c r="B1045" s="6">
        <v>204</v>
      </c>
      <c r="C1045" t="s">
        <v>8220</v>
      </c>
    </row>
    <row r="1046" spans="1:3" x14ac:dyDescent="0.2">
      <c r="A1046" s="25">
        <v>110000</v>
      </c>
      <c r="B1046" s="6">
        <v>20</v>
      </c>
      <c r="C1046" t="s">
        <v>8220</v>
      </c>
    </row>
    <row r="1047" spans="1:3" x14ac:dyDescent="0.2">
      <c r="A1047" s="25">
        <v>2500</v>
      </c>
      <c r="B1047" s="6">
        <v>60</v>
      </c>
      <c r="C1047" t="s">
        <v>8220</v>
      </c>
    </row>
    <row r="1048" spans="1:3" x14ac:dyDescent="0.2">
      <c r="A1048" s="25">
        <v>2000</v>
      </c>
      <c r="B1048" s="6">
        <v>730</v>
      </c>
      <c r="C1048" t="s">
        <v>8220</v>
      </c>
    </row>
    <row r="1049" spans="1:3" x14ac:dyDescent="0.2">
      <c r="A1049" s="25">
        <v>30000</v>
      </c>
      <c r="B1049" s="6">
        <v>800</v>
      </c>
      <c r="C1049" t="s">
        <v>8220</v>
      </c>
    </row>
    <row r="1050" spans="1:3" x14ac:dyDescent="0.2">
      <c r="A1050" s="25">
        <v>3500</v>
      </c>
      <c r="B1050" s="6">
        <v>400</v>
      </c>
      <c r="C1050" t="s">
        <v>8220</v>
      </c>
    </row>
    <row r="1051" spans="1:3" x14ac:dyDescent="0.2">
      <c r="A1051" s="25">
        <v>10000</v>
      </c>
      <c r="B1051" s="6">
        <v>0</v>
      </c>
      <c r="C1051" t="s">
        <v>8220</v>
      </c>
    </row>
    <row r="1052" spans="1:3" x14ac:dyDescent="0.2">
      <c r="A1052" s="25">
        <v>75000</v>
      </c>
      <c r="B1052" s="6">
        <v>0</v>
      </c>
      <c r="C1052" t="s">
        <v>8220</v>
      </c>
    </row>
    <row r="1053" spans="1:3" x14ac:dyDescent="0.2">
      <c r="A1053" s="25">
        <v>4500</v>
      </c>
      <c r="B1053" s="6">
        <v>50</v>
      </c>
      <c r="C1053" t="s">
        <v>8220</v>
      </c>
    </row>
    <row r="1054" spans="1:3" x14ac:dyDescent="0.2">
      <c r="A1054" s="25">
        <v>270</v>
      </c>
      <c r="B1054" s="6">
        <v>0</v>
      </c>
      <c r="C1054" t="s">
        <v>8220</v>
      </c>
    </row>
    <row r="1055" spans="1:3" x14ac:dyDescent="0.2">
      <c r="A1055" s="25">
        <v>600</v>
      </c>
      <c r="B1055" s="6">
        <v>0</v>
      </c>
      <c r="C1055" t="s">
        <v>8220</v>
      </c>
    </row>
    <row r="1056" spans="1:3" x14ac:dyDescent="0.2">
      <c r="A1056" s="25">
        <v>500</v>
      </c>
      <c r="B1056" s="6">
        <v>137</v>
      </c>
      <c r="C1056" t="s">
        <v>8220</v>
      </c>
    </row>
    <row r="1057" spans="1:3" x14ac:dyDescent="0.2">
      <c r="A1057" s="25">
        <v>1000</v>
      </c>
      <c r="B1057" s="6">
        <v>100</v>
      </c>
      <c r="C1057" t="s">
        <v>8220</v>
      </c>
    </row>
    <row r="1058" spans="1:3" x14ac:dyDescent="0.2">
      <c r="A1058" s="25">
        <v>3000</v>
      </c>
      <c r="B1058" s="6">
        <v>641</v>
      </c>
      <c r="C1058" t="s">
        <v>8220</v>
      </c>
    </row>
    <row r="1059" spans="1:3" x14ac:dyDescent="0.2">
      <c r="A1059" s="25">
        <v>33000</v>
      </c>
      <c r="B1059" s="6">
        <v>2300</v>
      </c>
      <c r="C1059" t="s">
        <v>8220</v>
      </c>
    </row>
    <row r="1060" spans="1:3" x14ac:dyDescent="0.2">
      <c r="A1060" s="25">
        <v>5000</v>
      </c>
      <c r="B1060" s="6">
        <v>3530</v>
      </c>
      <c r="C1060" t="s">
        <v>8220</v>
      </c>
    </row>
    <row r="1061" spans="1:3" x14ac:dyDescent="0.2">
      <c r="A1061" s="25">
        <v>2000</v>
      </c>
      <c r="B1061" s="6">
        <v>41</v>
      </c>
      <c r="C1061" t="s">
        <v>8220</v>
      </c>
    </row>
    <row r="1062" spans="1:3" x14ac:dyDescent="0.2">
      <c r="A1062" s="25">
        <v>3000</v>
      </c>
      <c r="B1062" s="6">
        <v>59</v>
      </c>
      <c r="C1062" t="s">
        <v>8220</v>
      </c>
    </row>
    <row r="1063" spans="1:3" x14ac:dyDescent="0.2">
      <c r="A1063" s="25">
        <v>500</v>
      </c>
      <c r="B1063" s="6">
        <v>0</v>
      </c>
      <c r="C1063" t="s">
        <v>8220</v>
      </c>
    </row>
    <row r="1064" spans="1:3" x14ac:dyDescent="0.2">
      <c r="A1064" s="25">
        <v>300</v>
      </c>
      <c r="B1064" s="6">
        <v>86</v>
      </c>
      <c r="C1064" t="s">
        <v>8220</v>
      </c>
    </row>
    <row r="1065" spans="1:3" x14ac:dyDescent="0.2">
      <c r="A1065" s="25">
        <v>3000</v>
      </c>
      <c r="B1065" s="6">
        <v>94</v>
      </c>
      <c r="C1065" t="s">
        <v>8220</v>
      </c>
    </row>
    <row r="1066" spans="1:3" x14ac:dyDescent="0.2">
      <c r="A1066" s="25">
        <v>2500</v>
      </c>
      <c r="B1066" s="6">
        <v>1</v>
      </c>
      <c r="C1066" t="s">
        <v>8220</v>
      </c>
    </row>
    <row r="1067" spans="1:3" x14ac:dyDescent="0.2">
      <c r="A1067" s="25">
        <v>1500</v>
      </c>
      <c r="B1067" s="6">
        <v>3</v>
      </c>
      <c r="C1067" t="s">
        <v>8220</v>
      </c>
    </row>
  </sheetData>
  <conditionalFormatting sqref="C1:C1067">
    <cfRule type="cellIs" dxfId="6" priority="1" operator="equal">
      <formula>"canceled"</formula>
    </cfRule>
    <cfRule type="cellIs" dxfId="5" priority="2" operator="equal">
      <formula>"failed"</formula>
    </cfRule>
    <cfRule type="cellIs" dxfId="4" priority="3" operator="equal">
      <formula>"failed"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"succesful"</formula>
    </cfRule>
    <cfRule type="cellIs" dxfId="0" priority="7" operator="equal">
      <formula>"live"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Kickstarter</vt:lpstr>
      <vt:lpstr>ParentCategoryOutcomes</vt:lpstr>
      <vt:lpstr>SubcategoryStatistics</vt:lpstr>
      <vt:lpstr>Outcomes based launches date</vt:lpstr>
      <vt:lpstr>Edinburg Research</vt:lpstr>
      <vt:lpstr>TheatherOutcomesByLaunchDate</vt:lpstr>
      <vt:lpstr>OutcomesBasedOnGoals</vt:lpstr>
      <vt:lpstr>%SuccessfulbyLaunchDate</vt:lpstr>
      <vt:lpstr>TheaterFundraisingStats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2022-03-28T22:20:12Z</dcterms:modified>
</cp:coreProperties>
</file>