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93616906-4E05-4033-9589-64DF67FE35B2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反復1!$A$2:$K$110</definedName>
    <definedName name="Z_06B4DFBD_5C79_4F68_BC65_4B644EFEC328_.wvu.FilterData" localSheetId="0">反復1!$A$2:$K$110</definedName>
    <definedName name="Z_13300026_52A2_4B1C_AF85_0E595E74FA6A_.wvu.FilterData" localSheetId="0">反復1!$A$2:$K$42</definedName>
    <definedName name="Z_13C6CEA1_A12C_4A33_89F7_C42E7D2D6F4C_.wvu.FilterData" localSheetId="0">反復1!$A$2:$K$110</definedName>
    <definedName name="Z_1E55FDE8_1C28_486A_8B3E_42FD0F6C2C5B_.wvu.FilterData" localSheetId="0">反復1!$A$2:$K$110</definedName>
    <definedName name="Z_21FBC5F9_AF3B_4473_989A_86C5A84F6064_.wvu.FilterData" localSheetId="0">反復1!$A$2:$K$110</definedName>
    <definedName name="Z_2A20DDA5_C3AD_45D2_BBAE_7EF4CAD0D0A5_.wvu.FilterData" localSheetId="0">反復1!$A$2:$K$110</definedName>
    <definedName name="Z_2BF0F97D_4AD0_498E_8187_CCDEB4673F6D_.wvu.FilterData" localSheetId="0">反復1!$A$2:$K$110</definedName>
    <definedName name="Z_343C42DD_9251_44B2_B0A9_CFBACE255501_.wvu.FilterData" localSheetId="0">反復1!$A$2:$K$110</definedName>
    <definedName name="Z_350595A1_4547_4664_AC00_794421130F85_.wvu.FilterData" localSheetId="0">反復1!$A$2:$K$110</definedName>
    <definedName name="Z_3CA9D375_79FE_4C19_8F1E_68AB9CB3823D_.wvu.FilterData" localSheetId="0">反復1!$A$2:$K$110</definedName>
    <definedName name="Z_408C9ACA_7488_4C10_BEC8_7E0F9F73D3C5_.wvu.FilterData" localSheetId="0">反復1!$A$2:$K$110</definedName>
    <definedName name="Z_433F3EDA_51A7_4B49_958B_0F012875F8AF_.wvu.FilterData" localSheetId="0">反復1!$A$2:$K$110</definedName>
    <definedName name="Z_49C0C027_3D46_416E_A323_D42EDEBD532E_.wvu.FilterData" localSheetId="0">反復1!$A$2:$K$110</definedName>
    <definedName name="Z_4A2E4620_325F_4662_9CE6_35123314BFF4_.wvu.FilterData" localSheetId="0">反復1!$A$2:$K$110</definedName>
    <definedName name="Z_51ABB13D_24EE_492B_9521_A374D8294F91_.wvu.FilterData" localSheetId="0">反復1!$A$2:$K$110</definedName>
    <definedName name="Z_56E77848_89DE_4B72_90E9_E70847C5962A_.wvu.FilterData" localSheetId="0">反復1!$A$2:$K$110</definedName>
    <definedName name="Z_5E0394B4_808B_4DAA_BA0F_DD6C2B48C4D4_.wvu.FilterData" localSheetId="0">反復1!$A$2:$K$110</definedName>
    <definedName name="Z_60BF0A44_7051_4FB3_B37F_E5E315AEAC61_.wvu.FilterData" localSheetId="0">反復1!$A$2:$K$110</definedName>
    <definedName name="Z_65B35576_6CD8_4479_932B_8D8438F861BA_.wvu.FilterData" localSheetId="0">反復1!$A$2:$K$110</definedName>
    <definedName name="Z_6A99DAE4_A408_4B3C_9280_F3C47F95A0B1_.wvu.FilterData" localSheetId="0">反復1!$A$2:$K$110</definedName>
    <definedName name="Z_6AF7E15C_8C49_48EA_9BDC_7A0EEE79AE24_.wvu.FilterData" localSheetId="0">反復1!$A$2:$K$110</definedName>
    <definedName name="Z_73FF8A18_079E_4A14_99B3_579F6590DC13_.wvu.FilterData" localSheetId="0">反復1!$A$2:$K$110</definedName>
    <definedName name="Z_7AE0FA4E_81C9_45EC_B2DB_C6247E14F5E0_.wvu.FilterData" localSheetId="0">反復1!$A$2:$K$110</definedName>
    <definedName name="Z_8A4B12B4_91D3_4448_8425_504FF29E5A65_.wvu.FilterData" localSheetId="0">反復1!$A$2:$K$110</definedName>
    <definedName name="Z_8E7AE198_3EE8_4BDE_ADE2_A63493790568_.wvu.FilterData" localSheetId="0">反復1!$A$2:$K$110</definedName>
    <definedName name="Z_8FA1161B_E5C7_4B98_A276_09F3AC74935B_.wvu.FilterData" localSheetId="0">反復1!$A$2:$K$110</definedName>
    <definedName name="Z_945DB674_08BC_4253_A681_8916477CFC31_.wvu.FilterData" localSheetId="0">反復1!$A$2:$K$110</definedName>
    <definedName name="Z_AF8318F2_2F54_4A3D_B99D_64D1544042E4_.wvu.FilterData" localSheetId="0">反復1!$A$2:$K$110</definedName>
    <definedName name="Z_C20D0F0B_6490_48F9_9B43_65E5CF186637_.wvu.FilterData" localSheetId="0">反復1!$A$2:$K$110</definedName>
    <definedName name="Z_C2BF16E1_7AFA_43D9_AD3E_7077A0E61F43_.wvu.FilterData" localSheetId="0">反復1!$A$2:$K$110</definedName>
    <definedName name="Z_C44183A6_D8EF_40F3_8BE1_8B99DF4211BA_.wvu.FilterData" localSheetId="0">反復1!$A$2:$K$110</definedName>
    <definedName name="Z_C4CDCC8E_83D2_43EC_AE5F_18F8961A982A_.wvu.FilterData" localSheetId="0">反復1!$A$2:$K$110</definedName>
    <definedName name="Z_C8D5D480_2A49_40BE_B7A6_454EA23640FF_.wvu.FilterData" localSheetId="0">反復1!$A$2:$K$110</definedName>
    <definedName name="Z_D1EAD80E_E4BF_4EBC_BAEB_CAB23319AEE9_.wvu.FilterData" localSheetId="0">反復1!$A$2:$K$110</definedName>
    <definedName name="Z_D5EBC936_A13E_4C94_82B6_E58FEDF178A0_.wvu.FilterData" localSheetId="0">反復1!$A$2:$K$110</definedName>
    <definedName name="Z_DDCCCC0A_A081_4F8C_9525_39840C27F342_.wvu.FilterData" localSheetId="0">反復1!$A$2:$K$110</definedName>
    <definedName name="Z_DF660335_9F5E_4A1D_B503_E1BBFDACAE7F_.wvu.FilterData" localSheetId="0">反復1!$A$2:$K$110</definedName>
    <definedName name="Z_E065FE35_0834_4DD0_B998_91253A3BB47D_.wvu.FilterData" localSheetId="0">反復1!$A$2:$K$110</definedName>
    <definedName name="Z_E7CD2CEA_4573_49C3_BCAB_C3B229B6682B_.wvu.FilterData" localSheetId="0">反復1!$A$2:$K$110</definedName>
    <definedName name="Z_EDE81CA1_484F_45F9_B8CA_0958EC6CFEE2_.wvu.FilterData" localSheetId="0">反復1!$A$2:$K$110</definedName>
    <definedName name="Z_F55870F9_E82A_4267_AED3_94CF07AEF80F_.wvu.FilterData" localSheetId="0">反復1!$A$2:$K$110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1" l="1"/>
  <c r="H27" i="1"/>
  <c r="H28" i="1"/>
  <c r="L17" i="1" l="1"/>
  <c r="M60" i="1" l="1"/>
  <c r="Q60" i="1"/>
  <c r="R60" i="1"/>
  <c r="S60" i="1"/>
  <c r="L60" i="1"/>
  <c r="M98" i="1"/>
  <c r="N98" i="1"/>
  <c r="O98" i="1"/>
  <c r="P98" i="1"/>
  <c r="Q98" i="1"/>
  <c r="S98" i="1"/>
  <c r="L98" i="1"/>
  <c r="M86" i="1"/>
  <c r="N86" i="1"/>
  <c r="O86" i="1"/>
  <c r="P86" i="1"/>
  <c r="Q86" i="1"/>
  <c r="S86" i="1"/>
  <c r="L86" i="1"/>
  <c r="N63" i="1"/>
  <c r="N60" i="1" s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R109" i="1" l="1"/>
  <c r="R107" i="1"/>
  <c r="R103" i="1"/>
  <c r="R101" i="1"/>
  <c r="R98" i="1" s="1"/>
  <c r="R89" i="1"/>
  <c r="Q81" i="1"/>
  <c r="P71" i="1"/>
  <c r="P81" i="1"/>
  <c r="P78" i="1" s="1"/>
  <c r="P73" i="1"/>
  <c r="N49" i="1" l="1"/>
  <c r="M49" i="1"/>
  <c r="M47" i="1"/>
  <c r="S6" i="1"/>
  <c r="L97" i="1"/>
  <c r="M97" i="1"/>
  <c r="N97" i="1"/>
  <c r="O97" i="1"/>
  <c r="P97" i="1"/>
  <c r="Q97" i="1"/>
  <c r="R97" i="1"/>
  <c r="S97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3" i="1"/>
  <c r="Q83" i="1"/>
  <c r="P75" i="1"/>
  <c r="O67" i="1"/>
  <c r="N55" i="1"/>
  <c r="N43" i="1" s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31" i="1" l="1"/>
  <c r="K37" i="1"/>
  <c r="K19" i="1"/>
  <c r="K17" i="1"/>
  <c r="K42" i="1"/>
  <c r="H42" i="1"/>
  <c r="K41" i="1"/>
  <c r="H41" i="1"/>
  <c r="K38" i="1"/>
  <c r="H38" i="1"/>
  <c r="H37" i="1"/>
  <c r="K29" i="1" l="1"/>
  <c r="L23" i="1"/>
  <c r="M23" i="1"/>
  <c r="K33" i="1"/>
  <c r="K22" i="1"/>
  <c r="H22" i="1"/>
  <c r="H21" i="1"/>
  <c r="H31" i="1" l="1"/>
  <c r="K96" i="1" l="1"/>
  <c r="H96" i="1"/>
  <c r="K95" i="1"/>
  <c r="H95" i="1"/>
  <c r="K94" i="1"/>
  <c r="H94" i="1"/>
  <c r="K93" i="1"/>
  <c r="H93" i="1"/>
  <c r="H92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H57" i="1"/>
  <c r="K56" i="1"/>
  <c r="H56" i="1"/>
  <c r="K55" i="1"/>
  <c r="H55" i="1"/>
  <c r="K54" i="1"/>
  <c r="H54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2" i="1"/>
  <c r="K103" i="1"/>
  <c r="K104" i="1"/>
  <c r="K107" i="1"/>
  <c r="K108" i="1"/>
  <c r="K109" i="1"/>
  <c r="K110" i="1"/>
  <c r="K101" i="1"/>
  <c r="K30" i="1"/>
  <c r="K13" i="1"/>
  <c r="K14" i="1"/>
  <c r="K18" i="1"/>
  <c r="K24" i="1" l="1"/>
  <c r="K23" i="1"/>
  <c r="K98" i="1"/>
  <c r="K97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L6" i="1" s="1"/>
  <c r="N24" i="1"/>
  <c r="O24" i="1"/>
  <c r="P24" i="1"/>
  <c r="Q24" i="1"/>
  <c r="R24" i="1"/>
  <c r="S24" i="1"/>
  <c r="H25" i="1"/>
  <c r="H26" i="1"/>
  <c r="H29" i="1"/>
  <c r="H30" i="1"/>
  <c r="H32" i="1"/>
  <c r="H33" i="1"/>
  <c r="H34" i="1"/>
  <c r="H35" i="1"/>
  <c r="H36" i="1"/>
  <c r="H99" i="1"/>
  <c r="H100" i="1"/>
  <c r="H101" i="1"/>
  <c r="K5" i="1"/>
  <c r="H102" i="1"/>
  <c r="H103" i="1"/>
  <c r="H104" i="1"/>
  <c r="H105" i="1"/>
  <c r="H106" i="1"/>
  <c r="H107" i="1"/>
  <c r="H108" i="1"/>
  <c r="H109" i="1"/>
  <c r="H110" i="1"/>
  <c r="P6" i="1" l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<sst xmlns="http://schemas.openxmlformats.org/spreadsheetml/2006/main" count="226" uniqueCount="69">
  <si>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</si>
  <si>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</si>
  <si>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</si>
  <si>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</si>
  <si>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</si>
  <si>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</si>
  <si>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</si>
  <si>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</si>
  <si>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</si>
  <si>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</si>
  <si>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</si>
  <si>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</si>
  <si>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</si>
  <si>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</si>
  <si>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</si>
  <si>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</si>
  <si>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</si>
  <si>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</si>
  <si>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</si>
  <si>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</si>
  <si>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</si>
  <si>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</si>
  <si>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</si>
  <si>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新規作成</t>
  </si>
  <si>
    <t>完了</t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</si>
  <si>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</si>
  <si>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</si>
  <si>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堀内、酒井、矢崎、小森谷、大黒</t>
  </si>
  <si>
    <t>b</t>
    <phoneticPr fontId="1"/>
  </si>
  <si>
    <t>WBSガントチャート</t>
    <phoneticPr fontId="1"/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</si>
  <si>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</si>
  <si>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</si>
  <si>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</si>
  <si>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大黒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</si>
  <si>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</si>
  <si>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</si>
  <si>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</si>
  <si>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</si>
  <si>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着手</t>
  </si>
  <si>
    <t>ユースケース図</t>
    <rPh sb="6" eb="7">
      <t>ズ</t>
    </rPh>
    <phoneticPr fontId="1"/>
  </si>
  <si>
    <t>酒井</t>
  </si>
  <si>
    <t>ユースケース記述</t>
    <rPh sb="6" eb="8">
      <t>キジュツ</t>
    </rPh>
    <phoneticPr fontId="1"/>
  </si>
  <si>
    <t>堀内、矢崎</t>
  </si>
  <si>
    <t>システムテスト仕様書</t>
    <rPh sb="7" eb="10">
      <t>シヨウショ</t>
    </rPh>
    <phoneticPr fontId="1"/>
  </si>
  <si>
    <t>大黒、小森谷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</si>
  <si>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</si>
  <si>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</si>
  <si>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</si>
  <si>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</si>
  <si>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</si>
  <si>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小森谷</t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</si>
  <si>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</si>
  <si>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</si>
  <si>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</si>
  <si>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</si>
  <si>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</si>
  <si>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</si>
  <si>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</si>
  <si>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未定</t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</si>
  <si>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</si>
  <si>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</si>
  <si>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</si>
  <si>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a</t>
  </si>
  <si>
    <t>b</t>
  </si>
  <si>
    <t>c</t>
  </si>
  <si>
    <t>d</t>
  </si>
  <si>
    <t>非機能要求一覧</t>
  </si>
  <si>
    <t>矢﨑</t>
  </si>
  <si>
    <t>1+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</si>
</sst>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</cellXfs>
  <cellStyles count="1">
    <cellStyle name="標準" xfId="0" builtinId="0"/>
  </cellStyles>
  <dxfs count="20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showGridLines="0" showZeros="0" tabSelected="1" zoomScale="85" zoomScaleNormal="85" zoomScaleSheetLayoutView="100" workbookViewId="0">
      <pane xSplit="4" ySplit="4" topLeftCell="H56" activePane="bottomRight" state="frozen"/>
      <selection pane="topRight" activeCell="E1" sqref="E1"/>
      <selection pane="bottomLeft" activeCell="A5" sqref="A5"/>
      <selection pane="bottomRight" activeCell="Q70" sqref="Q69:Q70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0" t="s">
        <v>0</v>
      </c>
      <c r="B1" s="98"/>
      <c r="C1" s="98"/>
      <c r="D1" s="98"/>
      <c r="E1" s="105" t="s">
        <v>1</v>
      </c>
      <c r="F1" s="105" t="s">
        <v>2</v>
      </c>
      <c r="G1" s="98" t="s">
        <v>3</v>
      </c>
      <c r="H1" s="105" t="s">
        <v>4</v>
      </c>
      <c r="I1" s="105" t="s">
        <v>5</v>
      </c>
      <c r="J1" s="105" t="s">
        <v>6</v>
      </c>
      <c r="K1" s="95" t="s">
        <v>7</v>
      </c>
      <c r="L1" s="85">
        <v>43984</v>
      </c>
      <c r="M1" s="86"/>
      <c r="N1" s="85">
        <v>43985</v>
      </c>
      <c r="O1" s="86"/>
      <c r="P1" s="85">
        <v>43986</v>
      </c>
      <c r="Q1" s="86"/>
      <c r="R1" s="85">
        <v>43987</v>
      </c>
      <c r="S1" s="86"/>
    </row>
    <row r="2" spans="1:19" ht="13.5" customHeight="1" x14ac:dyDescent="0.15">
      <c r="A2" s="111"/>
      <c r="B2" s="99"/>
      <c r="C2" s="99"/>
      <c r="D2" s="99"/>
      <c r="E2" s="106"/>
      <c r="F2" s="106"/>
      <c r="G2" s="99"/>
      <c r="H2" s="108"/>
      <c r="I2" s="106"/>
      <c r="J2" s="106"/>
      <c r="K2" s="96"/>
      <c r="L2" s="89" t="s">
        <v>8</v>
      </c>
      <c r="M2" s="88"/>
      <c r="N2" s="87" t="s">
        <v>9</v>
      </c>
      <c r="O2" s="87"/>
      <c r="P2" s="90" t="s">
        <v>10</v>
      </c>
      <c r="Q2" s="88"/>
      <c r="R2" s="87" t="s">
        <v>11</v>
      </c>
      <c r="S2" s="88"/>
    </row>
    <row r="3" spans="1:19" ht="13.5" customHeight="1" x14ac:dyDescent="0.15">
      <c r="A3" s="111"/>
      <c r="B3" s="99"/>
      <c r="C3" s="99"/>
      <c r="D3" s="99"/>
      <c r="E3" s="106"/>
      <c r="F3" s="106"/>
      <c r="G3" s="99"/>
      <c r="H3" s="108"/>
      <c r="I3" s="106"/>
      <c r="J3" s="106"/>
      <c r="K3" s="96"/>
      <c r="L3" s="93" t="s">
        <v>12</v>
      </c>
      <c r="M3" s="92"/>
      <c r="N3" s="91" t="s">
        <v>13</v>
      </c>
      <c r="O3" s="92"/>
      <c r="P3" s="91" t="s">
        <v>14</v>
      </c>
      <c r="Q3" s="92"/>
      <c r="R3" s="94" t="s">
        <v>15</v>
      </c>
      <c r="S3" s="94"/>
    </row>
    <row r="4" spans="1:19" ht="13.5" customHeight="1" thickBot="1" x14ac:dyDescent="0.2">
      <c r="A4" s="112"/>
      <c r="B4" s="100"/>
      <c r="C4" s="100"/>
      <c r="D4" s="100"/>
      <c r="E4" s="107"/>
      <c r="F4" s="107"/>
      <c r="G4" s="100"/>
      <c r="H4" s="109"/>
      <c r="I4" s="107"/>
      <c r="J4" s="107"/>
      <c r="K4" s="9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113" t="s">
        <v>18</v>
      </c>
      <c r="B5" s="114"/>
      <c r="C5" s="114"/>
      <c r="D5" s="115"/>
      <c r="E5" s="103"/>
      <c r="F5" s="103"/>
      <c r="G5" s="101"/>
      <c r="H5" s="16" t="s">
        <v>19</v>
      </c>
      <c r="I5" s="17"/>
      <c r="J5" s="17"/>
      <c r="K5" s="45">
        <f t="shared" ref="K5:S5" si="0">SUM(K7,K23,K43,K59,K77,K85,K97)</f>
        <v>104.5</v>
      </c>
      <c r="L5" s="27">
        <f t="shared" si="0"/>
        <v>14</v>
      </c>
      <c r="M5" s="27">
        <f t="shared" si="0"/>
        <v>18</v>
      </c>
      <c r="N5" s="27">
        <f t="shared" si="0"/>
        <v>13.5</v>
      </c>
      <c r="O5" s="27">
        <f t="shared" si="0"/>
        <v>16.5</v>
      </c>
      <c r="P5" s="27">
        <f t="shared" si="0"/>
        <v>13</v>
      </c>
      <c r="Q5" s="27" t="e">
        <f t="shared" si="0"/>
        <v>#VALUE!</v>
      </c>
      <c r="R5" s="27">
        <f t="shared" si="0"/>
        <v>12.5</v>
      </c>
      <c r="S5" s="27">
        <f t="shared" si="0"/>
        <v>0</v>
      </c>
    </row>
    <row r="6" spans="1:19" s="11" customFormat="1" ht="12" customHeight="1" thickBot="1" x14ac:dyDescent="0.2">
      <c r="A6" s="116"/>
      <c r="B6" s="117"/>
      <c r="C6" s="117"/>
      <c r="D6" s="118"/>
      <c r="E6" s="104"/>
      <c r="F6" s="104"/>
      <c r="G6" s="102"/>
      <c r="H6" s="18" t="s">
        <v>20</v>
      </c>
      <c r="I6" s="19"/>
      <c r="J6" s="19"/>
      <c r="K6" s="47">
        <f t="shared" ref="K6:S6" si="1">SUM(L8,L24,L44,L60,L78,L86)</f>
        <v>8.5</v>
      </c>
      <c r="L6" s="47">
        <f t="shared" si="1"/>
        <v>7</v>
      </c>
      <c r="M6" s="47">
        <f t="shared" si="1"/>
        <v>37.25</v>
      </c>
      <c r="N6" s="47">
        <f t="shared" si="1"/>
        <v>0</v>
      </c>
      <c r="O6" s="47">
        <f t="shared" si="1"/>
        <v>11</v>
      </c>
      <c r="P6" s="47" t="e">
        <f t="shared" si="1"/>
        <v>#VALUE!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19" t="s">
        <v>21</v>
      </c>
      <c r="B7" s="120"/>
      <c r="C7" s="120"/>
      <c r="D7" s="121"/>
      <c r="E7" s="124"/>
      <c r="F7" s="124"/>
      <c r="G7" s="122"/>
      <c r="H7" s="4" t="s">
        <v>19</v>
      </c>
      <c r="I7" s="5"/>
      <c r="J7" s="5"/>
      <c r="K7" s="14">
        <f>SUMPRODUCT((MOD(ROW(K$9:K$22),2)=1)*K$9:K$22)</f>
        <v>14</v>
      </c>
      <c r="L7" s="40">
        <f t="shared" ref="L7:S7" si="2">SUMPRODUCT((MOD(ROW(L$9:L$22),2)=1)*L$9:L$22)</f>
        <v>14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82"/>
      <c r="B8" s="83"/>
      <c r="C8" s="83"/>
      <c r="D8" s="84"/>
      <c r="E8" s="78"/>
      <c r="F8" s="78"/>
      <c r="G8" s="123"/>
      <c r="H8" s="6" t="s">
        <v>20</v>
      </c>
      <c r="I8" s="7"/>
      <c r="J8" s="7"/>
      <c r="K8" s="15">
        <f>SUMPRODUCT((MOD(ROW(K$9:K$22),2)=0)*K$9:K$22)</f>
        <v>8.5</v>
      </c>
      <c r="L8" s="38">
        <f t="shared" ref="L8:S8" si="3">SUMPRODUCT((MOD(ROW(L$9:L$22),2)=0)*L$9:L$22)</f>
        <v>8.5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72">
        <v>1</v>
      </c>
      <c r="B9" s="66" t="s">
        <v>22</v>
      </c>
      <c r="C9" s="67"/>
      <c r="D9" s="68"/>
      <c r="E9" s="64" t="s">
        <v>23</v>
      </c>
      <c r="F9" s="64" t="s">
        <v>24</v>
      </c>
      <c r="G9" s="75"/>
      <c r="H9" s="23" t="str">
        <f>IF(E9="","","予定")</f>
        <v>予定</v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73"/>
      <c r="B10" s="69"/>
      <c r="C10" s="70"/>
      <c r="D10" s="71"/>
      <c r="E10" s="65"/>
      <c r="F10" s="65"/>
      <c r="G10" s="76"/>
      <c r="H10" s="24" t="str">
        <f>IF(E9="","","実績")</f>
        <v>実績</v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72"/>
      <c r="B11" s="74" t="s">
        <v>25</v>
      </c>
      <c r="C11" s="66" t="s">
        <v>26</v>
      </c>
      <c r="D11" s="68"/>
      <c r="E11" s="60" t="s">
        <v>23</v>
      </c>
      <c r="F11" s="60" t="s">
        <v>24</v>
      </c>
      <c r="G11" s="62"/>
      <c r="H11" s="8">
        <v>0.5</v>
      </c>
      <c r="I11" s="8" t="s">
        <v>27</v>
      </c>
      <c r="J11" s="8">
        <v>5</v>
      </c>
      <c r="K11" s="9">
        <v>2</v>
      </c>
      <c r="L11" s="33">
        <v>2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73"/>
      <c r="B12" s="63"/>
      <c r="C12" s="69"/>
      <c r="D12" s="71"/>
      <c r="E12" s="61"/>
      <c r="F12" s="61"/>
      <c r="G12" s="63"/>
      <c r="H12" s="52">
        <v>0.5</v>
      </c>
      <c r="I12" s="52" t="s">
        <v>27</v>
      </c>
      <c r="J12" s="52">
        <v>5</v>
      </c>
      <c r="K12" s="10">
        <v>2</v>
      </c>
      <c r="L12" s="41">
        <v>2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72"/>
      <c r="B13" s="74" t="s">
        <v>28</v>
      </c>
      <c r="C13" s="66" t="s">
        <v>29</v>
      </c>
      <c r="D13" s="68"/>
      <c r="E13" s="60" t="s">
        <v>23</v>
      </c>
      <c r="F13" s="60" t="s">
        <v>24</v>
      </c>
      <c r="G13" s="62"/>
      <c r="H13" s="8" t="str">
        <f>IF(E13="","","予定")</f>
        <v>予定</v>
      </c>
      <c r="I13" s="8" t="s">
        <v>27</v>
      </c>
      <c r="J13" s="8">
        <v>5</v>
      </c>
      <c r="K13" s="9">
        <f>SUM(L13:S13)</f>
        <v>2</v>
      </c>
      <c r="L13" s="33">
        <v>2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73"/>
      <c r="B14" s="63"/>
      <c r="C14" s="69"/>
      <c r="D14" s="71"/>
      <c r="E14" s="61"/>
      <c r="F14" s="61"/>
      <c r="G14" s="63"/>
      <c r="H14" s="52" t="str">
        <f>IF(E13="","","実績")</f>
        <v>実績</v>
      </c>
      <c r="I14" s="52" t="s">
        <v>27</v>
      </c>
      <c r="J14" s="52">
        <v>5</v>
      </c>
      <c r="K14" s="10">
        <f>SUM(L14:S14)</f>
        <v>0</v>
      </c>
      <c r="L14" s="41">
        <v>2</v>
      </c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72">
        <v>2</v>
      </c>
      <c r="B15" s="66" t="s">
        <v>30</v>
      </c>
      <c r="C15" s="67"/>
      <c r="D15" s="68"/>
      <c r="E15" s="64" t="s">
        <v>31</v>
      </c>
      <c r="F15" s="64" t="s">
        <v>24</v>
      </c>
      <c r="G15" s="75"/>
      <c r="H15" s="23" t="str">
        <f>IF(E15="","","予定")</f>
        <v>予定</v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73"/>
      <c r="B16" s="69"/>
      <c r="C16" s="70"/>
      <c r="D16" s="71"/>
      <c r="E16" s="65"/>
      <c r="F16" s="65"/>
      <c r="G16" s="76"/>
      <c r="H16" s="24" t="str">
        <f>IF(E15="","","実績")</f>
        <v>実績</v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72"/>
      <c r="B17" s="74" t="s">
        <v>25</v>
      </c>
      <c r="C17" s="66" t="s">
        <v>30</v>
      </c>
      <c r="D17" s="68"/>
      <c r="E17" s="60" t="s">
        <v>23</v>
      </c>
      <c r="F17" s="60" t="s">
        <v>24</v>
      </c>
      <c r="G17" s="62"/>
      <c r="H17" s="8" t="str">
        <f>IF(E17="","","予定")</f>
        <v>予定</v>
      </c>
      <c r="I17" s="8" t="s">
        <v>27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73"/>
      <c r="B18" s="63"/>
      <c r="C18" s="69"/>
      <c r="D18" s="71"/>
      <c r="E18" s="61"/>
      <c r="F18" s="61"/>
      <c r="G18" s="63"/>
      <c r="H18" s="52" t="str">
        <f>IF(E17="","","実績")</f>
        <v>実績</v>
      </c>
      <c r="I18" s="52" t="s">
        <v>27</v>
      </c>
      <c r="J18" s="52">
        <v>5</v>
      </c>
      <c r="K18" s="10">
        <f t="shared" si="4"/>
        <v>2.5</v>
      </c>
      <c r="L18" s="41">
        <v>2.5</v>
      </c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72"/>
      <c r="B19" s="74" t="s">
        <v>28</v>
      </c>
      <c r="C19" s="66" t="s">
        <v>32</v>
      </c>
      <c r="D19" s="68"/>
      <c r="E19" s="60" t="s">
        <v>23</v>
      </c>
      <c r="F19" s="60" t="s">
        <v>24</v>
      </c>
      <c r="G19" s="62"/>
      <c r="H19" s="8" t="str">
        <f>IF(E19="","","予定")</f>
        <v>予定</v>
      </c>
      <c r="I19" s="8" t="s">
        <v>33</v>
      </c>
      <c r="J19" s="8">
        <v>1</v>
      </c>
      <c r="K19" s="9">
        <f t="shared" si="4"/>
        <v>2.5</v>
      </c>
      <c r="L19" s="33">
        <v>2.5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73"/>
      <c r="B20" s="63"/>
      <c r="C20" s="69"/>
      <c r="D20" s="71"/>
      <c r="E20" s="61"/>
      <c r="F20" s="61"/>
      <c r="G20" s="63"/>
      <c r="H20" s="52" t="str">
        <f>IF(E19="","","実績")</f>
        <v>実績</v>
      </c>
      <c r="I20" s="52" t="s">
        <v>33</v>
      </c>
      <c r="J20" s="52">
        <v>1</v>
      </c>
      <c r="K20" s="10">
        <f t="shared" si="4"/>
        <v>3</v>
      </c>
      <c r="L20" s="41">
        <v>3</v>
      </c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72"/>
      <c r="B21" s="74" t="s">
        <v>34</v>
      </c>
      <c r="C21" s="66" t="s">
        <v>35</v>
      </c>
      <c r="D21" s="68"/>
      <c r="E21" s="60" t="s">
        <v>23</v>
      </c>
      <c r="F21" s="60" t="s">
        <v>24</v>
      </c>
      <c r="G21" s="62"/>
      <c r="H21" s="8" t="str">
        <f>IF(E21="","","予定")</f>
        <v>予定</v>
      </c>
      <c r="I21" s="8" t="s">
        <v>33</v>
      </c>
      <c r="J21" s="8">
        <v>1</v>
      </c>
      <c r="K21" s="9">
        <v>1</v>
      </c>
      <c r="L21" s="33"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73"/>
      <c r="B22" s="63"/>
      <c r="C22" s="69"/>
      <c r="D22" s="71"/>
      <c r="E22" s="61"/>
      <c r="F22" s="61"/>
      <c r="G22" s="63"/>
      <c r="H22" s="52" t="str">
        <f>IF(E21="","","実績")</f>
        <v>実績</v>
      </c>
      <c r="I22" s="52" t="s">
        <v>33</v>
      </c>
      <c r="J22" s="52">
        <v>1</v>
      </c>
      <c r="K22" s="10">
        <f t="shared" si="4"/>
        <v>1</v>
      </c>
      <c r="L22" s="41">
        <v>1</v>
      </c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9" t="s">
        <v>36</v>
      </c>
      <c r="B23" s="80"/>
      <c r="C23" s="80"/>
      <c r="D23" s="81"/>
      <c r="E23" s="77" t="s">
        <v>23</v>
      </c>
      <c r="F23" s="77"/>
      <c r="G23" s="125"/>
      <c r="H23" s="20" t="s">
        <v>19</v>
      </c>
      <c r="I23" s="20"/>
      <c r="J23" s="20"/>
      <c r="K23" s="21">
        <f t="shared" ref="K23:S23" si="5">SUMPRODUCT((MOD(ROW(K$25:K$42),2)=1)*K$25:K$42)</f>
        <v>11</v>
      </c>
      <c r="L23" s="34">
        <f t="shared" si="5"/>
        <v>0</v>
      </c>
      <c r="M23" s="35">
        <f t="shared" si="5"/>
        <v>10.5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82"/>
      <c r="B24" s="83"/>
      <c r="C24" s="83"/>
      <c r="D24" s="84"/>
      <c r="E24" s="78"/>
      <c r="F24" s="78"/>
      <c r="G24" s="126"/>
      <c r="H24" s="7" t="s">
        <v>20</v>
      </c>
      <c r="I24" s="7"/>
      <c r="J24" s="7"/>
      <c r="K24" s="15">
        <f t="shared" ref="K24:S24" si="6">SUMPRODUCT((MOD(ROW(K$25:K$42),2)=0)*K$25:K$42)</f>
        <v>7</v>
      </c>
      <c r="L24" s="42">
        <f t="shared" si="6"/>
        <v>0</v>
      </c>
      <c r="M24" s="36">
        <f t="shared" si="6"/>
        <v>7</v>
      </c>
      <c r="N24" s="36">
        <f t="shared" si="6"/>
        <v>6.25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72">
        <v>1</v>
      </c>
      <c r="B25" s="66" t="s">
        <v>37</v>
      </c>
      <c r="C25" s="67"/>
      <c r="D25" s="68"/>
      <c r="E25" s="64" t="s">
        <v>23</v>
      </c>
      <c r="F25" s="64" t="s">
        <v>38</v>
      </c>
      <c r="G25" s="75"/>
      <c r="H25" s="23" t="str">
        <f>IF(E25="","","予定")</f>
        <v>予定</v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73"/>
      <c r="B26" s="69"/>
      <c r="C26" s="70"/>
      <c r="D26" s="71"/>
      <c r="E26" s="65"/>
      <c r="F26" s="65"/>
      <c r="G26" s="76"/>
      <c r="H26" s="24" t="str">
        <f>IF(E25="","","実績")</f>
        <v>実績</v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127"/>
      <c r="B27" s="129" t="s">
        <v>62</v>
      </c>
      <c r="C27" s="66" t="s">
        <v>66</v>
      </c>
      <c r="D27" s="68"/>
      <c r="E27" s="131" t="s">
        <v>23</v>
      </c>
      <c r="F27" s="131" t="s">
        <v>24</v>
      </c>
      <c r="G27" s="133"/>
      <c r="H27" s="53">
        <f>IF(E27="","","予定")</f>
        <v>0</v>
      </c>
      <c r="I27" s="53" t="s">
        <v>40</v>
      </c>
      <c r="J27" s="53">
        <v>1</v>
      </c>
      <c r="K27" s="9">
        <v>1.5</v>
      </c>
      <c r="L27" s="54"/>
      <c r="M27" s="55">
        <v>1</v>
      </c>
      <c r="N27" s="55"/>
      <c r="O27" s="55"/>
      <c r="P27" s="55"/>
      <c r="Q27" s="55"/>
      <c r="R27" s="55"/>
      <c r="S27" s="55"/>
    </row>
    <row r="28" spans="1:19" ht="12" customHeight="1" x14ac:dyDescent="0.15">
      <c r="A28" s="128"/>
      <c r="B28" s="130"/>
      <c r="C28" s="69"/>
      <c r="D28" s="71"/>
      <c r="E28" s="132"/>
      <c r="F28" s="132"/>
      <c r="G28" s="130"/>
      <c r="H28" s="56">
        <f>IF(E27="","","実績")</f>
        <v>0</v>
      </c>
      <c r="I28" s="56" t="s">
        <v>40</v>
      </c>
      <c r="J28" s="56">
        <v>1</v>
      </c>
      <c r="K28" s="10">
        <v>1.5</v>
      </c>
      <c r="L28" s="57"/>
      <c r="M28" s="58">
        <v>2</v>
      </c>
      <c r="N28" s="59"/>
      <c r="O28" s="59"/>
      <c r="P28" s="59"/>
      <c r="Q28" s="59"/>
      <c r="R28" s="59"/>
      <c r="S28" s="59"/>
    </row>
    <row r="29" spans="1:19" ht="12" customHeight="1" x14ac:dyDescent="0.15">
      <c r="A29" s="72"/>
      <c r="B29" s="74" t="s">
        <v>63</v>
      </c>
      <c r="C29" s="66" t="s">
        <v>39</v>
      </c>
      <c r="D29" s="68"/>
      <c r="E29" s="60" t="s">
        <v>23</v>
      </c>
      <c r="F29" s="60" t="s">
        <v>24</v>
      </c>
      <c r="G29" s="62"/>
      <c r="H29" s="8" t="str">
        <f>IF(E29="","","予定")</f>
        <v>予定</v>
      </c>
      <c r="I29" s="8" t="s">
        <v>40</v>
      </c>
      <c r="J29" s="8">
        <v>1</v>
      </c>
      <c r="K29" s="9">
        <f>SUM(M29:S29)</f>
        <v>1</v>
      </c>
      <c r="M29" s="30">
        <v>1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73"/>
      <c r="B30" s="63"/>
      <c r="C30" s="69"/>
      <c r="D30" s="71"/>
      <c r="E30" s="61"/>
      <c r="F30" s="61"/>
      <c r="G30" s="63"/>
      <c r="H30" s="52" t="str">
        <f>IF(E29="","","実績")</f>
        <v>実績</v>
      </c>
      <c r="I30" s="52" t="s">
        <v>40</v>
      </c>
      <c r="J30" s="52">
        <v>2</v>
      </c>
      <c r="K30" s="10">
        <f t="shared" ref="K30:K33" si="7">SUM(L30:S30)</f>
        <v>2</v>
      </c>
      <c r="L30" s="48"/>
      <c r="M30" s="49">
        <v>1</v>
      </c>
      <c r="N30" s="32"/>
      <c r="O30" s="32"/>
      <c r="P30" s="32"/>
      <c r="Q30" s="32"/>
      <c r="R30" s="32"/>
      <c r="S30" s="32"/>
    </row>
    <row r="31" spans="1:19" ht="12" customHeight="1" x14ac:dyDescent="0.15">
      <c r="A31" s="72"/>
      <c r="B31" s="74" t="s">
        <v>64</v>
      </c>
      <c r="C31" s="66" t="s">
        <v>41</v>
      </c>
      <c r="D31" s="68"/>
      <c r="E31" s="60" t="s">
        <v>23</v>
      </c>
      <c r="F31" s="60" t="s">
        <v>24</v>
      </c>
      <c r="G31" s="62"/>
      <c r="H31" s="8" t="str">
        <f>IF(E31="","","予定")</f>
        <v>予定</v>
      </c>
      <c r="I31" s="8" t="s">
        <v>42</v>
      </c>
      <c r="J31" s="8">
        <v>2</v>
      </c>
      <c r="K31" s="9">
        <f t="shared" si="7"/>
        <v>1</v>
      </c>
      <c r="L31" s="30"/>
      <c r="M31" s="31"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73"/>
      <c r="B32" s="63"/>
      <c r="C32" s="69"/>
      <c r="D32" s="71"/>
      <c r="E32" s="61"/>
      <c r="F32" s="61"/>
      <c r="G32" s="63"/>
      <c r="H32" s="52" t="str">
        <f>IF(E31="","","実績")</f>
        <v>実績</v>
      </c>
      <c r="I32" s="52" t="s">
        <v>67</v>
      </c>
      <c r="J32" s="52">
        <v>1</v>
      </c>
      <c r="K32" s="10">
        <v>0.5</v>
      </c>
      <c r="L32" s="48"/>
      <c r="M32" s="49">
        <v>2</v>
      </c>
      <c r="N32" s="32"/>
      <c r="O32" s="32"/>
      <c r="P32" s="32"/>
      <c r="Q32" s="32"/>
      <c r="R32" s="32"/>
      <c r="S32" s="32"/>
    </row>
    <row r="33" spans="1:19" ht="12" customHeight="1" x14ac:dyDescent="0.15">
      <c r="A33" s="72"/>
      <c r="B33" s="74" t="s">
        <v>65</v>
      </c>
      <c r="C33" s="66" t="s">
        <v>43</v>
      </c>
      <c r="D33" s="68"/>
      <c r="E33" s="60" t="s">
        <v>23</v>
      </c>
      <c r="F33" s="60" t="s">
        <v>24</v>
      </c>
      <c r="G33" s="62"/>
      <c r="H33" s="8" t="str">
        <f>IF(E33="","","予定")</f>
        <v>予定</v>
      </c>
      <c r="I33" s="8" t="s">
        <v>44</v>
      </c>
      <c r="J33" s="8">
        <v>2</v>
      </c>
      <c r="K33" s="9">
        <f t="shared" si="7"/>
        <v>2</v>
      </c>
      <c r="L33" s="30"/>
      <c r="M33" s="31">
        <v>2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73"/>
      <c r="B34" s="63"/>
      <c r="C34" s="69"/>
      <c r="D34" s="71"/>
      <c r="E34" s="61"/>
      <c r="F34" s="61"/>
      <c r="G34" s="63"/>
      <c r="H34" s="52" t="str">
        <f>IF(E33="","","実績")</f>
        <v>実績</v>
      </c>
      <c r="I34" s="52" t="s">
        <v>44</v>
      </c>
      <c r="J34" s="53">
        <v>2</v>
      </c>
      <c r="K34" s="10">
        <f>SUM(L34:S34)</f>
        <v>0</v>
      </c>
      <c r="L34" s="41"/>
      <c r="M34" s="32">
        <v>2</v>
      </c>
      <c r="N34" s="32"/>
      <c r="O34" s="32"/>
      <c r="P34" s="32"/>
      <c r="Q34" s="32"/>
      <c r="R34" s="32"/>
      <c r="S34" s="32"/>
    </row>
    <row r="35" spans="1:19" ht="12" customHeight="1" x14ac:dyDescent="0.15">
      <c r="A35" s="72">
        <v>2</v>
      </c>
      <c r="B35" s="66" t="s">
        <v>30</v>
      </c>
      <c r="C35" s="67"/>
      <c r="D35" s="68"/>
      <c r="E35" s="64" t="s">
        <v>31</v>
      </c>
      <c r="F35" s="64" t="s">
        <v>38</v>
      </c>
      <c r="G35" s="75"/>
      <c r="H35" s="23" t="str">
        <f>IF(E35="","","予定")</f>
        <v>予定</v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73"/>
      <c r="B36" s="69"/>
      <c r="C36" s="70"/>
      <c r="D36" s="71"/>
      <c r="E36" s="65"/>
      <c r="F36" s="65"/>
      <c r="G36" s="76"/>
      <c r="H36" s="24" t="str">
        <f>IF(E35="","","実績")</f>
        <v>実績</v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72"/>
      <c r="B37" s="74" t="s">
        <v>25</v>
      </c>
      <c r="C37" s="66" t="s">
        <v>30</v>
      </c>
      <c r="D37" s="68"/>
      <c r="E37" s="60" t="s">
        <v>31</v>
      </c>
      <c r="F37" s="60" t="s">
        <v>38</v>
      </c>
      <c r="G37" s="62"/>
      <c r="H37" s="8" t="str">
        <f>IF(E37="","","予定")</f>
        <v>予定</v>
      </c>
      <c r="I37" s="52" t="s">
        <v>27</v>
      </c>
      <c r="J37" s="52">
        <v>5</v>
      </c>
      <c r="K37" s="9">
        <f>SUM(L37:S37)</f>
        <v>2.5</v>
      </c>
      <c r="L37" s="33"/>
      <c r="M37" s="31"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73"/>
      <c r="B38" s="63"/>
      <c r="C38" s="69"/>
      <c r="D38" s="71"/>
      <c r="E38" s="61"/>
      <c r="F38" s="61"/>
      <c r="G38" s="63"/>
      <c r="H38" s="52" t="str">
        <f>IF(E37="","","実績")</f>
        <v>実績</v>
      </c>
      <c r="I38" s="56" t="s">
        <v>27</v>
      </c>
      <c r="J38" s="52"/>
      <c r="K38" s="10">
        <f>SUM(L38:S38)</f>
        <v>3</v>
      </c>
      <c r="L38" s="41"/>
      <c r="M38" s="51"/>
      <c r="N38" s="50">
        <v>3</v>
      </c>
      <c r="O38" s="32"/>
      <c r="P38" s="32"/>
      <c r="Q38" s="32"/>
      <c r="R38" s="32"/>
      <c r="S38" s="32"/>
    </row>
    <row r="39" spans="1:19" ht="12" customHeight="1" x14ac:dyDescent="0.15">
      <c r="A39" s="72"/>
      <c r="B39" s="74" t="s">
        <v>28</v>
      </c>
      <c r="C39" s="66" t="s">
        <v>45</v>
      </c>
      <c r="D39" s="68"/>
      <c r="E39" s="60" t="s">
        <v>31</v>
      </c>
      <c r="F39" s="60" t="s">
        <v>38</v>
      </c>
      <c r="G39" s="62"/>
      <c r="H39" s="8" t="str">
        <f>IF(E39="","","予定")</f>
        <v>予定</v>
      </c>
      <c r="I39" s="8" t="s">
        <v>27</v>
      </c>
      <c r="J39" s="8">
        <v>5</v>
      </c>
      <c r="K39" s="9">
        <f>SUM(L39:S39)</f>
        <v>2</v>
      </c>
      <c r="L39" s="33"/>
      <c r="M39" s="31">
        <v>2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73"/>
      <c r="B40" s="63"/>
      <c r="C40" s="69"/>
      <c r="D40" s="71"/>
      <c r="E40" s="61"/>
      <c r="F40" s="61"/>
      <c r="G40" s="63"/>
      <c r="H40" s="52" t="str">
        <f>IF(E39="","","実績")</f>
        <v>実績</v>
      </c>
      <c r="I40" s="56" t="s">
        <v>27</v>
      </c>
      <c r="J40" s="52"/>
      <c r="K40" s="10">
        <f>SUM(L40:M40)</f>
        <v>0</v>
      </c>
      <c r="L40" s="48"/>
      <c r="M40" s="50"/>
      <c r="N40" s="32">
        <v>3</v>
      </c>
      <c r="O40" s="32"/>
      <c r="P40" s="32"/>
      <c r="Q40" s="32"/>
      <c r="R40" s="32"/>
      <c r="S40" s="32"/>
    </row>
    <row r="41" spans="1:19" ht="12" customHeight="1" x14ac:dyDescent="0.15">
      <c r="A41" s="72"/>
      <c r="B41" s="74" t="s">
        <v>34</v>
      </c>
      <c r="C41" s="66" t="s">
        <v>46</v>
      </c>
      <c r="D41" s="68"/>
      <c r="E41" s="60" t="s">
        <v>31</v>
      </c>
      <c r="F41" s="60" t="s">
        <v>38</v>
      </c>
      <c r="G41" s="62"/>
      <c r="H41" s="8" t="str">
        <f>IF(E41="","","予定")</f>
        <v>予定</v>
      </c>
      <c r="I41" s="8" t="s">
        <v>33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73"/>
      <c r="B42" s="63"/>
      <c r="C42" s="69"/>
      <c r="D42" s="71"/>
      <c r="E42" s="61"/>
      <c r="F42" s="61"/>
      <c r="G42" s="63"/>
      <c r="H42" s="52" t="str">
        <f>IF(E41="","","実績")</f>
        <v>実績</v>
      </c>
      <c r="I42" s="53" t="s">
        <v>33</v>
      </c>
      <c r="J42" s="52"/>
      <c r="K42" s="10">
        <f>SUM(L42:M42)</f>
        <v>0</v>
      </c>
      <c r="L42" s="48"/>
      <c r="M42" s="50"/>
      <c r="N42" s="32">
        <v>0.25</v>
      </c>
      <c r="O42" s="32"/>
      <c r="P42" s="32"/>
      <c r="Q42" s="32"/>
      <c r="R42" s="32"/>
      <c r="S42" s="32"/>
    </row>
    <row r="43" spans="1:19" ht="12" customHeight="1" x14ac:dyDescent="0.15">
      <c r="A43" s="79" t="s">
        <v>47</v>
      </c>
      <c r="B43" s="80"/>
      <c r="C43" s="80"/>
      <c r="D43" s="81"/>
      <c r="E43" s="77"/>
      <c r="F43" s="77"/>
      <c r="G43" s="125"/>
      <c r="H43" s="20" t="s">
        <v>19</v>
      </c>
      <c r="I43" s="20"/>
      <c r="J43" s="20"/>
      <c r="K43" s="21">
        <f>SUMPRODUCT((MOD(ROW(K$45:K$58),2)=1)*K$45:K$58)</f>
        <v>20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82"/>
      <c r="B44" s="83"/>
      <c r="C44" s="83"/>
      <c r="D44" s="84"/>
      <c r="E44" s="78"/>
      <c r="F44" s="78"/>
      <c r="G44" s="126"/>
      <c r="H44" s="7" t="s">
        <v>20</v>
      </c>
      <c r="I44" s="7"/>
      <c r="J44" s="7"/>
      <c r="K44" s="15">
        <f>SUMPRODUCT((MOD(ROW(K$45:K$58),2)=0)*K$45:K$58)</f>
        <v>34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31</v>
      </c>
      <c r="O44" s="36">
        <f t="shared" si="10"/>
        <v>0</v>
      </c>
      <c r="P44" s="36">
        <f t="shared" si="10"/>
        <v>3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72">
        <v>1</v>
      </c>
      <c r="B45" s="66" t="s">
        <v>22</v>
      </c>
      <c r="C45" s="67"/>
      <c r="D45" s="68"/>
      <c r="E45" s="64" t="s">
        <v>23</v>
      </c>
      <c r="F45" s="64"/>
      <c r="G45" s="75"/>
      <c r="H45" s="23" t="str">
        <f>IF(E45="","","予定")</f>
        <v>予定</v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73"/>
      <c r="B46" s="69"/>
      <c r="C46" s="70"/>
      <c r="D46" s="71"/>
      <c r="E46" s="65"/>
      <c r="F46" s="65"/>
      <c r="G46" s="76"/>
      <c r="H46" s="24" t="str">
        <f>IF(E45="","","実績")</f>
        <v>実績</v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72"/>
      <c r="B47" s="74" t="s">
        <v>25</v>
      </c>
      <c r="C47" s="66" t="s">
        <v>48</v>
      </c>
      <c r="D47" s="68"/>
      <c r="E47" s="60" t="s">
        <v>23</v>
      </c>
      <c r="F47" s="60"/>
      <c r="G47" s="62"/>
      <c r="H47" s="8" t="str">
        <f>IF(E47="","","予定")</f>
        <v>予定</v>
      </c>
      <c r="I47" s="8" t="s">
        <v>27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73"/>
      <c r="B48" s="63"/>
      <c r="C48" s="69"/>
      <c r="D48" s="71"/>
      <c r="E48" s="61"/>
      <c r="F48" s="61"/>
      <c r="G48" s="63"/>
      <c r="H48" s="52" t="str">
        <f>IF(E47="","","実績")</f>
        <v>実績</v>
      </c>
      <c r="I48" s="52"/>
      <c r="J48" s="52"/>
      <c r="K48" s="10">
        <f>SUM(L48:S48)</f>
        <v>10</v>
      </c>
      <c r="L48" s="41"/>
      <c r="M48" s="32"/>
      <c r="N48" s="32">
        <v>10</v>
      </c>
      <c r="O48" s="32"/>
      <c r="P48" s="32"/>
      <c r="Q48" s="32"/>
      <c r="R48" s="32"/>
      <c r="S48" s="32"/>
    </row>
    <row r="49" spans="1:19" ht="12" customHeight="1" x14ac:dyDescent="0.15">
      <c r="A49" s="72"/>
      <c r="B49" s="74" t="s">
        <v>28</v>
      </c>
      <c r="C49" s="66" t="s">
        <v>49</v>
      </c>
      <c r="D49" s="68"/>
      <c r="E49" s="60" t="s">
        <v>23</v>
      </c>
      <c r="F49" s="60"/>
      <c r="G49" s="62"/>
      <c r="H49" s="8" t="str">
        <f>IF(E49="","","予定")</f>
        <v>予定</v>
      </c>
      <c r="I49" s="8" t="s">
        <v>27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73"/>
      <c r="B50" s="63"/>
      <c r="C50" s="69"/>
      <c r="D50" s="71"/>
      <c r="E50" s="61"/>
      <c r="F50" s="61"/>
      <c r="G50" s="63"/>
      <c r="H50" s="52" t="str">
        <f>IF(E49="","","実績")</f>
        <v>実績</v>
      </c>
      <c r="I50" s="52"/>
      <c r="J50" s="52"/>
      <c r="K50" s="10">
        <f>SUM(L50:S50)</f>
        <v>10</v>
      </c>
      <c r="L50" s="41"/>
      <c r="M50" s="32"/>
      <c r="N50" s="32">
        <v>10</v>
      </c>
      <c r="O50" s="32"/>
      <c r="P50" s="32"/>
      <c r="Q50" s="32"/>
      <c r="R50" s="32"/>
      <c r="S50" s="32"/>
    </row>
    <row r="51" spans="1:19" ht="12" customHeight="1" x14ac:dyDescent="0.15">
      <c r="A51" s="72">
        <v>2</v>
      </c>
      <c r="B51" s="66" t="s">
        <v>30</v>
      </c>
      <c r="C51" s="67"/>
      <c r="D51" s="68"/>
      <c r="E51" s="64" t="s">
        <v>31</v>
      </c>
      <c r="F51" s="64"/>
      <c r="G51" s="75"/>
      <c r="H51" s="23" t="str">
        <f>IF(E51="","","予定")</f>
        <v>予定</v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73"/>
      <c r="B52" s="69"/>
      <c r="C52" s="70"/>
      <c r="D52" s="71"/>
      <c r="E52" s="65"/>
      <c r="F52" s="65"/>
      <c r="G52" s="76"/>
      <c r="H52" s="24" t="str">
        <f>IF(E51="","","実績")</f>
        <v>実績</v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72"/>
      <c r="B53" s="74" t="s">
        <v>25</v>
      </c>
      <c r="C53" s="66" t="s">
        <v>30</v>
      </c>
      <c r="D53" s="68"/>
      <c r="E53" s="60" t="s">
        <v>31</v>
      </c>
      <c r="F53" s="60"/>
      <c r="G53" s="62"/>
      <c r="H53" s="8" t="str">
        <f>IF(E53="","","予定")</f>
        <v>予定</v>
      </c>
      <c r="I53" s="8" t="s">
        <v>27</v>
      </c>
      <c r="J53" s="8">
        <v>5</v>
      </c>
      <c r="K53" s="9">
        <v>2.5</v>
      </c>
      <c r="L53" s="33"/>
      <c r="M53" s="31"/>
      <c r="N53" s="31">
        <v>2.5</v>
      </c>
      <c r="O53" s="31"/>
      <c r="P53" s="31"/>
      <c r="Q53" s="31"/>
      <c r="R53" s="31"/>
      <c r="S53" s="31"/>
    </row>
    <row r="54" spans="1:19" ht="12" customHeight="1" x14ac:dyDescent="0.15">
      <c r="A54" s="73"/>
      <c r="B54" s="63"/>
      <c r="C54" s="69"/>
      <c r="D54" s="71"/>
      <c r="E54" s="61"/>
      <c r="F54" s="61"/>
      <c r="G54" s="63"/>
      <c r="H54" s="52" t="str">
        <f>IF(E53="","","実績")</f>
        <v>実績</v>
      </c>
      <c r="I54" s="52"/>
      <c r="J54" s="52"/>
      <c r="K54" s="10">
        <f t="shared" ref="K54:K58" si="11">SUM(L54:S54)</f>
        <v>4</v>
      </c>
      <c r="L54" s="41"/>
      <c r="M54" s="32"/>
      <c r="N54" s="32">
        <v>3</v>
      </c>
      <c r="O54" s="32"/>
      <c r="P54" s="32">
        <v>1</v>
      </c>
      <c r="Q54" s="32"/>
      <c r="R54" s="32"/>
      <c r="S54" s="32"/>
    </row>
    <row r="55" spans="1:19" ht="12" customHeight="1" x14ac:dyDescent="0.15">
      <c r="A55" s="72"/>
      <c r="B55" s="74" t="s">
        <v>28</v>
      </c>
      <c r="C55" s="66" t="s">
        <v>45</v>
      </c>
      <c r="D55" s="68"/>
      <c r="E55" s="60" t="s">
        <v>23</v>
      </c>
      <c r="F55" s="60"/>
      <c r="G55" s="62"/>
      <c r="H55" s="8" t="str">
        <f>IF(E55="","","予定")</f>
        <v>予定</v>
      </c>
      <c r="I55" s="8" t="s">
        <v>27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73"/>
      <c r="B56" s="63"/>
      <c r="C56" s="69"/>
      <c r="D56" s="71"/>
      <c r="E56" s="61"/>
      <c r="F56" s="61"/>
      <c r="G56" s="63"/>
      <c r="H56" s="52" t="str">
        <f>IF(E55="","","実績")</f>
        <v>実績</v>
      </c>
      <c r="I56" s="52"/>
      <c r="J56" s="52"/>
      <c r="K56" s="10">
        <f t="shared" si="11"/>
        <v>8.5</v>
      </c>
      <c r="L56" s="41"/>
      <c r="M56" s="32"/>
      <c r="N56" s="32">
        <v>7.5</v>
      </c>
      <c r="O56" s="32"/>
      <c r="P56" s="32">
        <v>1</v>
      </c>
      <c r="Q56" s="32"/>
      <c r="R56" s="32"/>
      <c r="S56" s="32"/>
    </row>
    <row r="57" spans="1:19" ht="12" customHeight="1" x14ac:dyDescent="0.15">
      <c r="A57" s="72"/>
      <c r="B57" s="74" t="s">
        <v>34</v>
      </c>
      <c r="C57" s="66" t="s">
        <v>46</v>
      </c>
      <c r="D57" s="68"/>
      <c r="E57" s="60" t="s">
        <v>23</v>
      </c>
      <c r="F57" s="60"/>
      <c r="G57" s="62"/>
      <c r="H57" s="8" t="str">
        <f>IF(E57="","","予定")</f>
        <v>予定</v>
      </c>
      <c r="I57" s="8" t="s">
        <v>50</v>
      </c>
      <c r="J57" s="8">
        <v>1</v>
      </c>
      <c r="K57" s="9">
        <v>2.5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73"/>
      <c r="B58" s="63"/>
      <c r="C58" s="69"/>
      <c r="D58" s="71"/>
      <c r="E58" s="61"/>
      <c r="F58" s="61"/>
      <c r="G58" s="63"/>
      <c r="H58" s="52" t="str">
        <f>IF(E57="","","実績")</f>
        <v>実績</v>
      </c>
      <c r="I58" s="52"/>
      <c r="J58" s="52"/>
      <c r="K58" s="10">
        <f t="shared" si="11"/>
        <v>1.5</v>
      </c>
      <c r="L58" s="43"/>
      <c r="M58" s="44"/>
      <c r="N58" s="44">
        <v>0.5</v>
      </c>
      <c r="O58" s="44"/>
      <c r="P58" s="44">
        <v>1</v>
      </c>
      <c r="Q58" s="44"/>
      <c r="R58" s="44"/>
      <c r="S58" s="44"/>
    </row>
    <row r="59" spans="1:19" ht="12" customHeight="1" x14ac:dyDescent="0.15">
      <c r="A59" s="79" t="s">
        <v>51</v>
      </c>
      <c r="B59" s="80"/>
      <c r="C59" s="80"/>
      <c r="D59" s="81"/>
      <c r="E59" s="77"/>
      <c r="F59" s="77"/>
      <c r="G59" s="125"/>
      <c r="H59" s="20" t="s">
        <v>19</v>
      </c>
      <c r="I59" s="20"/>
      <c r="J59" s="20"/>
      <c r="K59" s="21">
        <f>SUMPRODUCT((MOD(ROW(K$61:K$76),2)=1)*K$61:K$76)</f>
        <v>27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16.5</v>
      </c>
      <c r="P59" s="35">
        <f t="shared" ref="P59:S59" si="13">SUMPRODUCT((MOD(ROW(P$61:P$76),2)=1)*P$61:P$76)</f>
        <v>8</v>
      </c>
      <c r="Q59" s="35" t="e">
        <f t="shared" si="13"/>
        <v>#VALUE!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82"/>
      <c r="B60" s="83"/>
      <c r="C60" s="83"/>
      <c r="D60" s="84"/>
      <c r="E60" s="78"/>
      <c r="F60" s="78"/>
      <c r="G60" s="126"/>
      <c r="H60" s="7" t="s">
        <v>20</v>
      </c>
      <c r="I60" s="7"/>
      <c r="J60" s="7"/>
      <c r="K60" s="15">
        <f>SUMPRODUCT((MOD(ROW(K$61:K$76),2)=0)*K$61:K$76)</f>
        <v>24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8</v>
      </c>
      <c r="Q60" s="36" t="e">
        <f t="shared" si="14"/>
        <v>#VALUE!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72">
        <v>1</v>
      </c>
      <c r="B61" s="66" t="s">
        <v>37</v>
      </c>
      <c r="C61" s="67"/>
      <c r="D61" s="68"/>
      <c r="E61" s="64"/>
      <c r="F61" s="64"/>
      <c r="G61" s="75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73"/>
      <c r="B62" s="69"/>
      <c r="C62" s="70"/>
      <c r="D62" s="71"/>
      <c r="E62" s="65"/>
      <c r="F62" s="65"/>
      <c r="G62" s="76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72"/>
      <c r="B63" s="74" t="s">
        <v>25</v>
      </c>
      <c r="C63" s="66" t="s">
        <v>48</v>
      </c>
      <c r="D63" s="68"/>
      <c r="E63" s="60" t="s">
        <v>23</v>
      </c>
      <c r="F63" s="60"/>
      <c r="G63" s="62"/>
      <c r="H63" s="8" t="str">
        <f>IF(E63="","","予定")</f>
        <v>予定</v>
      </c>
      <c r="I63" s="8" t="s">
        <v>27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73"/>
      <c r="B64" s="63"/>
      <c r="C64" s="69"/>
      <c r="D64" s="71"/>
      <c r="E64" s="61"/>
      <c r="F64" s="61"/>
      <c r="G64" s="63"/>
      <c r="H64" s="52" t="str">
        <f>IF(E63="","","実績")</f>
        <v>実績</v>
      </c>
      <c r="I64" s="52"/>
      <c r="J64" s="52"/>
      <c r="K64" s="10">
        <f t="shared" si="15"/>
        <v>13</v>
      </c>
      <c r="L64" s="41"/>
      <c r="M64" s="32"/>
      <c r="N64" s="32"/>
      <c r="O64" s="32"/>
      <c r="P64" s="32">
        <v>8</v>
      </c>
      <c r="Q64" s="32">
        <v>5</v>
      </c>
      <c r="R64" s="32"/>
      <c r="S64" s="32"/>
    </row>
    <row r="65" spans="1:19" ht="12" customHeight="1" x14ac:dyDescent="0.15">
      <c r="A65" s="72"/>
      <c r="B65" s="74" t="s">
        <v>28</v>
      </c>
      <c r="C65" s="66" t="s">
        <v>49</v>
      </c>
      <c r="D65" s="68"/>
      <c r="E65" s="60" t="s">
        <v>23</v>
      </c>
      <c r="F65" s="60"/>
      <c r="G65" s="62"/>
      <c r="H65" s="8" t="str">
        <f>IF(E65="","","予定")</f>
        <v>予定</v>
      </c>
      <c r="I65" s="8" t="s">
        <v>27</v>
      </c>
      <c r="J65" s="8">
        <v>5</v>
      </c>
      <c r="K65" s="9">
        <f t="shared" si="15"/>
        <v>9</v>
      </c>
      <c r="L65" s="33"/>
      <c r="M65" s="31"/>
      <c r="N65" s="31"/>
      <c r="O65" s="31">
        <v>9</v>
      </c>
      <c r="P65" s="31"/>
      <c r="Q65" s="31"/>
      <c r="R65" s="31"/>
      <c r="S65" s="31"/>
    </row>
    <row r="66" spans="1:19" ht="12" customHeight="1" x14ac:dyDescent="0.15">
      <c r="A66" s="73"/>
      <c r="B66" s="63"/>
      <c r="C66" s="69"/>
      <c r="D66" s="71"/>
      <c r="E66" s="61"/>
      <c r="F66" s="61"/>
      <c r="G66" s="63"/>
      <c r="H66" s="52" t="str">
        <f>IF(E65="","","実績")</f>
        <v>実績</v>
      </c>
      <c r="I66" s="52"/>
      <c r="J66" s="52"/>
      <c r="K66" s="10">
        <f t="shared" si="15"/>
        <v>11</v>
      </c>
      <c r="L66" s="41"/>
      <c r="M66" s="32"/>
      <c r="N66" s="32"/>
      <c r="O66" s="32"/>
      <c r="P66" s="32"/>
      <c r="Q66" s="32">
        <v>11</v>
      </c>
      <c r="R66" s="32"/>
      <c r="S66" s="32"/>
    </row>
    <row r="67" spans="1:19" ht="12" customHeight="1" x14ac:dyDescent="0.15">
      <c r="A67" s="72"/>
      <c r="B67" s="74" t="s">
        <v>34</v>
      </c>
      <c r="C67" s="66" t="s">
        <v>52</v>
      </c>
      <c r="D67" s="68"/>
      <c r="E67" s="60" t="s">
        <v>23</v>
      </c>
      <c r="F67" s="60"/>
      <c r="G67" s="62"/>
      <c r="H67" s="8" t="str">
        <f>IF(E67="","","予定")</f>
        <v>予定</v>
      </c>
      <c r="I67" s="8" t="s">
        <v>27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73"/>
      <c r="B68" s="63"/>
      <c r="C68" s="69"/>
      <c r="D68" s="71"/>
      <c r="E68" s="61"/>
      <c r="F68" s="61"/>
      <c r="G68" s="63"/>
      <c r="H68" s="52" t="str">
        <f>IF(E67="","","実績")</f>
        <v>実績</v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 t="s">
        <v>68</v>
      </c>
      <c r="R68" s="32"/>
      <c r="S68" s="32"/>
    </row>
    <row r="69" spans="1:19" ht="12" customHeight="1" x14ac:dyDescent="0.15">
      <c r="A69" s="72">
        <v>2</v>
      </c>
      <c r="B69" s="66" t="s">
        <v>30</v>
      </c>
      <c r="C69" s="67"/>
      <c r="D69" s="68"/>
      <c r="E69" s="64"/>
      <c r="F69" s="64"/>
      <c r="G69" s="75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73"/>
      <c r="B70" s="69"/>
      <c r="C70" s="70"/>
      <c r="D70" s="71"/>
      <c r="E70" s="65"/>
      <c r="F70" s="65"/>
      <c r="G70" s="76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72"/>
      <c r="B71" s="74" t="s">
        <v>25</v>
      </c>
      <c r="C71" s="66" t="s">
        <v>30</v>
      </c>
      <c r="D71" s="68"/>
      <c r="E71" s="60" t="s">
        <v>31</v>
      </c>
      <c r="F71" s="60"/>
      <c r="G71" s="62"/>
      <c r="H71" s="8" t="str">
        <f>IF(E71="","","予定")</f>
        <v>予定</v>
      </c>
      <c r="I71" s="8" t="s">
        <v>27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73"/>
      <c r="B72" s="63"/>
      <c r="C72" s="69"/>
      <c r="D72" s="71"/>
      <c r="E72" s="61"/>
      <c r="F72" s="61"/>
      <c r="G72" s="63"/>
      <c r="H72" s="52" t="str">
        <f>IF(E71="","","実績")</f>
        <v>実績</v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 t="s">
        <v>68</v>
      </c>
      <c r="R72" s="32"/>
      <c r="S72" s="32"/>
    </row>
    <row r="73" spans="1:19" ht="12" customHeight="1" x14ac:dyDescent="0.15">
      <c r="A73" s="72"/>
      <c r="B73" s="74" t="s">
        <v>28</v>
      </c>
      <c r="C73" s="66" t="s">
        <v>45</v>
      </c>
      <c r="D73" s="68"/>
      <c r="E73" s="60" t="s">
        <v>31</v>
      </c>
      <c r="F73" s="60"/>
      <c r="G73" s="62"/>
      <c r="H73" s="8" t="str">
        <f>IF(E73="","","予定")</f>
        <v>予定</v>
      </c>
      <c r="I73" s="8" t="s">
        <v>27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73"/>
      <c r="B74" s="63"/>
      <c r="C74" s="69"/>
      <c r="D74" s="71"/>
      <c r="E74" s="61"/>
      <c r="F74" s="61"/>
      <c r="G74" s="63"/>
      <c r="H74" s="52" t="str">
        <f>IF(E73="","","実績")</f>
        <v>実績</v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72"/>
      <c r="B75" s="74" t="s">
        <v>34</v>
      </c>
      <c r="C75" s="66" t="s">
        <v>46</v>
      </c>
      <c r="D75" s="68"/>
      <c r="E75" s="60" t="s">
        <v>31</v>
      </c>
      <c r="F75" s="60"/>
      <c r="G75" s="62"/>
      <c r="H75" s="8" t="str">
        <f>IF(E75="","","予定")</f>
        <v>予定</v>
      </c>
      <c r="I75" s="8" t="s">
        <v>50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73"/>
      <c r="B76" s="63"/>
      <c r="C76" s="69"/>
      <c r="D76" s="71"/>
      <c r="E76" s="61"/>
      <c r="F76" s="61"/>
      <c r="G76" s="63"/>
      <c r="H76" s="52" t="str">
        <f>IF(E75="","","実績")</f>
        <v>実績</v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9" t="s">
        <v>53</v>
      </c>
      <c r="B77" s="80"/>
      <c r="C77" s="80"/>
      <c r="D77" s="81"/>
      <c r="E77" s="77"/>
      <c r="F77" s="77"/>
      <c r="G77" s="125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82"/>
      <c r="B78" s="83"/>
      <c r="C78" s="83"/>
      <c r="D78" s="84"/>
      <c r="E78" s="78"/>
      <c r="F78" s="78"/>
      <c r="G78" s="126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72">
        <v>1</v>
      </c>
      <c r="B79" s="66" t="s">
        <v>37</v>
      </c>
      <c r="C79" s="67"/>
      <c r="D79" s="68"/>
      <c r="E79" s="64"/>
      <c r="F79" s="64"/>
      <c r="G79" s="75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73"/>
      <c r="B80" s="69"/>
      <c r="C80" s="70"/>
      <c r="D80" s="71"/>
      <c r="E80" s="65"/>
      <c r="F80" s="65"/>
      <c r="G80" s="76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72"/>
      <c r="B81" s="74" t="s">
        <v>25</v>
      </c>
      <c r="C81" s="66" t="s">
        <v>54</v>
      </c>
      <c r="D81" s="68"/>
      <c r="E81" s="60" t="s">
        <v>23</v>
      </c>
      <c r="F81" s="60"/>
      <c r="G81" s="62"/>
      <c r="H81" s="8" t="str">
        <f>IF(E81="","","予定")</f>
        <v>予定</v>
      </c>
      <c r="I81" s="8" t="s">
        <v>27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73"/>
      <c r="B82" s="63"/>
      <c r="C82" s="69"/>
      <c r="D82" s="71"/>
      <c r="E82" s="61"/>
      <c r="F82" s="61"/>
      <c r="G82" s="63"/>
      <c r="H82" s="52" t="str">
        <f>IF(E81="","","実績")</f>
        <v>実績</v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72"/>
      <c r="B83" s="74" t="s">
        <v>28</v>
      </c>
      <c r="C83" s="66" t="s">
        <v>55</v>
      </c>
      <c r="D83" s="68"/>
      <c r="E83" s="60" t="s">
        <v>23</v>
      </c>
      <c r="F83" s="60"/>
      <c r="G83" s="62"/>
      <c r="H83" s="8" t="str">
        <f>IF(E83="","","予定")</f>
        <v>予定</v>
      </c>
      <c r="I83" s="8" t="s">
        <v>27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73"/>
      <c r="B84" s="63"/>
      <c r="C84" s="69"/>
      <c r="D84" s="71"/>
      <c r="E84" s="61"/>
      <c r="F84" s="61"/>
      <c r="G84" s="63"/>
      <c r="H84" s="52" t="str">
        <f>IF(E83="","","実績")</f>
        <v>実績</v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9" t="s">
        <v>56</v>
      </c>
      <c r="B85" s="80"/>
      <c r="C85" s="80"/>
      <c r="D85" s="81"/>
      <c r="E85" s="77"/>
      <c r="F85" s="77"/>
      <c r="G85" s="125"/>
      <c r="H85" s="20" t="s">
        <v>19</v>
      </c>
      <c r="I85" s="20"/>
      <c r="J85" s="20"/>
      <c r="K85" s="21">
        <f t="shared" ref="K85:S85" si="21">SUMPRODUCT((MOD(ROW(K$87:K$96),2)=1)*K$87:K$96)</f>
        <v>5.5</v>
      </c>
      <c r="L85" s="35">
        <f t="shared" si="21"/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 t="shared" si="21"/>
        <v>0</v>
      </c>
      <c r="R85" s="35">
        <f t="shared" si="21"/>
        <v>5.5</v>
      </c>
      <c r="S85" s="35">
        <f t="shared" si="21"/>
        <v>0</v>
      </c>
    </row>
    <row r="86" spans="1:19" ht="12" customHeight="1" x14ac:dyDescent="0.15">
      <c r="A86" s="82"/>
      <c r="B86" s="83"/>
      <c r="C86" s="83"/>
      <c r="D86" s="84"/>
      <c r="E86" s="78"/>
      <c r="F86" s="78"/>
      <c r="G86" s="126"/>
      <c r="H86" s="7" t="s">
        <v>20</v>
      </c>
      <c r="I86" s="7"/>
      <c r="J86" s="7"/>
      <c r="K86" s="15">
        <f t="shared" ref="K86:S86" si="22">SUMPRODUCT((MOD(ROW(K$87:K$96),2)=0)*K$87:K$96)</f>
        <v>0</v>
      </c>
      <c r="L86" s="37">
        <f t="shared" si="22"/>
        <v>0</v>
      </c>
      <c r="M86" s="36">
        <f t="shared" si="22"/>
        <v>0</v>
      </c>
      <c r="N86" s="36">
        <f t="shared" si="22"/>
        <v>0</v>
      </c>
      <c r="O86" s="36">
        <f t="shared" si="22"/>
        <v>0</v>
      </c>
      <c r="P86" s="36">
        <f t="shared" si="22"/>
        <v>0</v>
      </c>
      <c r="Q86" s="36">
        <f t="shared" si="22"/>
        <v>0</v>
      </c>
      <c r="R86" s="36">
        <f t="shared" si="22"/>
        <v>0</v>
      </c>
      <c r="S86" s="36">
        <f t="shared" si="22"/>
        <v>0</v>
      </c>
    </row>
    <row r="87" spans="1:19" ht="12" customHeight="1" x14ac:dyDescent="0.15">
      <c r="A87" s="72">
        <v>1</v>
      </c>
      <c r="B87" s="66" t="s">
        <v>37</v>
      </c>
      <c r="C87" s="67"/>
      <c r="D87" s="68"/>
      <c r="E87" s="64"/>
      <c r="F87" s="64"/>
      <c r="G87" s="75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73"/>
      <c r="B88" s="69"/>
      <c r="C88" s="70"/>
      <c r="D88" s="71"/>
      <c r="E88" s="65"/>
      <c r="F88" s="65"/>
      <c r="G88" s="76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72"/>
      <c r="B89" s="74" t="s">
        <v>25</v>
      </c>
      <c r="C89" s="66" t="s">
        <v>57</v>
      </c>
      <c r="D89" s="68"/>
      <c r="E89" s="60" t="s">
        <v>23</v>
      </c>
      <c r="F89" s="60"/>
      <c r="G89" s="62"/>
      <c r="H89" s="8" t="str">
        <f>IF(E89="","","予定")</f>
        <v>予定</v>
      </c>
      <c r="I89" s="8" t="s">
        <v>27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73"/>
      <c r="B90" s="63"/>
      <c r="C90" s="69"/>
      <c r="D90" s="71"/>
      <c r="E90" s="61"/>
      <c r="F90" s="61"/>
      <c r="G90" s="63"/>
      <c r="H90" s="52" t="str">
        <f>IF(E89="","","実績")</f>
        <v>実績</v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72">
        <v>2</v>
      </c>
      <c r="B91" s="66" t="s">
        <v>30</v>
      </c>
      <c r="C91" s="67"/>
      <c r="D91" s="68"/>
      <c r="E91" s="64"/>
      <c r="F91" s="64"/>
      <c r="G91" s="75"/>
      <c r="H91" s="23" t="str">
        <f>IF(E91="","","予定")</f>
        <v/>
      </c>
      <c r="I91" s="23"/>
      <c r="J91" s="23"/>
      <c r="K91" s="25"/>
      <c r="L91" s="33"/>
      <c r="M91" s="31"/>
      <c r="N91" s="31"/>
      <c r="O91" s="31"/>
      <c r="P91" s="31"/>
      <c r="Q91" s="31"/>
      <c r="R91" s="31"/>
      <c r="S91" s="31"/>
    </row>
    <row r="92" spans="1:19" ht="12" customHeight="1" x14ac:dyDescent="0.15">
      <c r="A92" s="73"/>
      <c r="B92" s="69"/>
      <c r="C92" s="70"/>
      <c r="D92" s="71"/>
      <c r="E92" s="65"/>
      <c r="F92" s="65"/>
      <c r="G92" s="76"/>
      <c r="H92" s="24" t="str">
        <f>IF(E91="","","実績")</f>
        <v/>
      </c>
      <c r="I92" s="24"/>
      <c r="J92" s="24"/>
      <c r="K92" s="26"/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72"/>
      <c r="B93" s="74" t="s">
        <v>25</v>
      </c>
      <c r="C93" s="66" t="s">
        <v>30</v>
      </c>
      <c r="D93" s="68"/>
      <c r="E93" s="60" t="s">
        <v>31</v>
      </c>
      <c r="F93" s="60"/>
      <c r="G93" s="62"/>
      <c r="H93" s="8" t="str">
        <f>IF(E93="","","予定")</f>
        <v>予定</v>
      </c>
      <c r="I93" s="8" t="s">
        <v>27</v>
      </c>
      <c r="J93" s="8">
        <v>5</v>
      </c>
      <c r="K93" s="9">
        <f t="shared" ref="K93:K96" si="23">SUM(L93:S93)</f>
        <v>2.5</v>
      </c>
      <c r="L93" s="33"/>
      <c r="M93" s="31"/>
      <c r="N93" s="31"/>
      <c r="O93" s="31"/>
      <c r="P93" s="31"/>
      <c r="Q93" s="31"/>
      <c r="R93" s="31">
        <f>0.5*5</f>
        <v>2.5</v>
      </c>
      <c r="S93" s="31"/>
    </row>
    <row r="94" spans="1:19" ht="12" customHeight="1" x14ac:dyDescent="0.15">
      <c r="A94" s="73"/>
      <c r="B94" s="63"/>
      <c r="C94" s="69"/>
      <c r="D94" s="71"/>
      <c r="E94" s="61"/>
      <c r="F94" s="61"/>
      <c r="G94" s="63"/>
      <c r="H94" s="52" t="str">
        <f>IF(E93="","","実績")</f>
        <v>実績</v>
      </c>
      <c r="I94" s="52"/>
      <c r="J94" s="52"/>
      <c r="K94" s="10">
        <f t="shared" si="23"/>
        <v>0</v>
      </c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72"/>
      <c r="B95" s="74" t="s">
        <v>28</v>
      </c>
      <c r="C95" s="66" t="s">
        <v>46</v>
      </c>
      <c r="D95" s="68"/>
      <c r="E95" s="60" t="s">
        <v>31</v>
      </c>
      <c r="F95" s="60"/>
      <c r="G95" s="62"/>
      <c r="H95" s="8" t="str">
        <f>IF(E95="","","予定")</f>
        <v>予定</v>
      </c>
      <c r="I95" s="8" t="s">
        <v>58</v>
      </c>
      <c r="J95" s="8">
        <v>1</v>
      </c>
      <c r="K95" s="9">
        <f t="shared" si="23"/>
        <v>0.5</v>
      </c>
      <c r="L95" s="33"/>
      <c r="M95" s="31"/>
      <c r="N95" s="31"/>
      <c r="O95" s="31"/>
      <c r="P95" s="31"/>
      <c r="Q95" s="31"/>
      <c r="R95" s="31">
        <v>0.5</v>
      </c>
      <c r="S95" s="31"/>
    </row>
    <row r="96" spans="1:19" ht="12" customHeight="1" x14ac:dyDescent="0.15">
      <c r="A96" s="73"/>
      <c r="B96" s="63"/>
      <c r="C96" s="69"/>
      <c r="D96" s="71"/>
      <c r="E96" s="61"/>
      <c r="F96" s="61"/>
      <c r="G96" s="63"/>
      <c r="H96" s="52" t="str">
        <f>IF(E95="","","実績")</f>
        <v>実績</v>
      </c>
      <c r="I96" s="52"/>
      <c r="J96" s="52"/>
      <c r="K96" s="10">
        <f t="shared" si="23"/>
        <v>0</v>
      </c>
      <c r="L96" s="43"/>
      <c r="M96" s="44"/>
      <c r="N96" s="44"/>
      <c r="O96" s="44"/>
      <c r="P96" s="44"/>
      <c r="Q96" s="44"/>
      <c r="R96" s="44"/>
      <c r="S96" s="44"/>
    </row>
    <row r="97" spans="1:19" ht="12" customHeight="1" x14ac:dyDescent="0.15">
      <c r="A97" s="79" t="s">
        <v>59</v>
      </c>
      <c r="B97" s="80"/>
      <c r="C97" s="80"/>
      <c r="D97" s="81"/>
      <c r="E97" s="77"/>
      <c r="F97" s="77"/>
      <c r="G97" s="125"/>
      <c r="H97" s="20" t="s">
        <v>19</v>
      </c>
      <c r="I97" s="20"/>
      <c r="J97" s="20"/>
      <c r="K97" s="21">
        <f>SUMPRODUCT((MOD(ROW(K$99:K$110),2)=1)*K$99:K$110)</f>
        <v>7</v>
      </c>
      <c r="L97" s="35">
        <f t="shared" ref="L97:R97" si="24">SUMPRODUCT((MOD(ROW(L$99:L$110),2)=1)*L$99:L$110)</f>
        <v>0</v>
      </c>
      <c r="M97" s="35">
        <f t="shared" si="24"/>
        <v>0</v>
      </c>
      <c r="N97" s="35">
        <f t="shared" si="24"/>
        <v>0</v>
      </c>
      <c r="O97" s="35">
        <f t="shared" si="24"/>
        <v>0</v>
      </c>
      <c r="P97" s="35">
        <f t="shared" si="24"/>
        <v>0</v>
      </c>
      <c r="Q97" s="35">
        <f t="shared" si="24"/>
        <v>0</v>
      </c>
      <c r="R97" s="35">
        <f t="shared" si="24"/>
        <v>7</v>
      </c>
      <c r="S97" s="35">
        <f>SUMPRODUCT((MOD(ROW(S$99:S$110),2)=1)*S$99:S$110)</f>
        <v>0</v>
      </c>
    </row>
    <row r="98" spans="1:19" ht="12" customHeight="1" x14ac:dyDescent="0.15">
      <c r="A98" s="82"/>
      <c r="B98" s="83"/>
      <c r="C98" s="83"/>
      <c r="D98" s="84"/>
      <c r="E98" s="78"/>
      <c r="F98" s="78"/>
      <c r="G98" s="126"/>
      <c r="H98" s="7" t="s">
        <v>20</v>
      </c>
      <c r="I98" s="7"/>
      <c r="J98" s="7"/>
      <c r="K98" s="15">
        <f>SUMPRODUCT((MOD(ROW(K$99:K$110),2)=0)*K$99:K$110)</f>
        <v>0</v>
      </c>
      <c r="L98" s="37">
        <f>SUMPRODUCT((MOD(ROW(L$99:L$110),2)=0)*L$99:L$110)</f>
        <v>0</v>
      </c>
      <c r="M98" s="37">
        <f t="shared" ref="M98:S98" si="25">SUMPRODUCT((MOD(ROW(M$99:M$110),2)=0)*M$99:M$110)</f>
        <v>0</v>
      </c>
      <c r="N98" s="37">
        <f t="shared" si="25"/>
        <v>0</v>
      </c>
      <c r="O98" s="37">
        <f t="shared" si="25"/>
        <v>0</v>
      </c>
      <c r="P98" s="37">
        <f t="shared" si="25"/>
        <v>0</v>
      </c>
      <c r="Q98" s="37">
        <f t="shared" si="25"/>
        <v>0</v>
      </c>
      <c r="R98" s="37">
        <f t="shared" si="25"/>
        <v>0</v>
      </c>
      <c r="S98" s="37">
        <f t="shared" si="25"/>
        <v>0</v>
      </c>
    </row>
    <row r="99" spans="1:19" ht="12" customHeight="1" x14ac:dyDescent="0.15">
      <c r="A99" s="72">
        <v>1</v>
      </c>
      <c r="B99" s="66" t="s">
        <v>37</v>
      </c>
      <c r="C99" s="67"/>
      <c r="D99" s="68"/>
      <c r="E99" s="64"/>
      <c r="F99" s="64"/>
      <c r="G99" s="75"/>
      <c r="H99" s="23" t="str">
        <f>IF(E99="","","予定")</f>
        <v/>
      </c>
      <c r="I99" s="23"/>
      <c r="J99" s="23"/>
      <c r="K99" s="25"/>
      <c r="L99" s="33"/>
      <c r="M99" s="31"/>
      <c r="N99" s="31"/>
      <c r="O99" s="31"/>
      <c r="P99" s="31"/>
      <c r="Q99" s="31"/>
      <c r="R99" s="31"/>
      <c r="S99" s="31"/>
    </row>
    <row r="100" spans="1:19" ht="12" customHeight="1" x14ac:dyDescent="0.15">
      <c r="A100" s="73"/>
      <c r="B100" s="69"/>
      <c r="C100" s="70"/>
      <c r="D100" s="71"/>
      <c r="E100" s="65"/>
      <c r="F100" s="65"/>
      <c r="G100" s="76"/>
      <c r="H100" s="24" t="str">
        <f>IF(E99="","","実績")</f>
        <v/>
      </c>
      <c r="I100" s="24"/>
      <c r="J100" s="24"/>
      <c r="K100" s="26"/>
      <c r="L100" s="41"/>
      <c r="M100" s="32"/>
      <c r="N100" s="32"/>
      <c r="O100" s="32"/>
      <c r="P100" s="32"/>
      <c r="Q100" s="32"/>
      <c r="R100" s="32"/>
      <c r="S100" s="32"/>
    </row>
    <row r="101" spans="1:19" ht="12" customHeight="1" x14ac:dyDescent="0.15">
      <c r="A101" s="72"/>
      <c r="B101" s="74" t="s">
        <v>25</v>
      </c>
      <c r="C101" s="66" t="s">
        <v>60</v>
      </c>
      <c r="D101" s="68"/>
      <c r="E101" s="60" t="s">
        <v>23</v>
      </c>
      <c r="F101" s="60"/>
      <c r="G101" s="62"/>
      <c r="H101" s="8" t="str">
        <f>IF(E101="","","予定")</f>
        <v>予定</v>
      </c>
      <c r="I101" s="8" t="s">
        <v>27</v>
      </c>
      <c r="J101" s="8">
        <v>5</v>
      </c>
      <c r="K101" s="9">
        <f>SUM(L101:S101)</f>
        <v>2.5</v>
      </c>
      <c r="L101" s="33"/>
      <c r="M101" s="31"/>
      <c r="N101" s="31"/>
      <c r="O101" s="31"/>
      <c r="P101" s="31"/>
      <c r="Q101" s="31"/>
      <c r="R101" s="31">
        <f>0.5*5</f>
        <v>2.5</v>
      </c>
      <c r="S101" s="31"/>
    </row>
    <row r="102" spans="1:19" ht="12" customHeight="1" x14ac:dyDescent="0.15">
      <c r="A102" s="73"/>
      <c r="B102" s="63"/>
      <c r="C102" s="69"/>
      <c r="D102" s="71"/>
      <c r="E102" s="61"/>
      <c r="F102" s="61"/>
      <c r="G102" s="63"/>
      <c r="H102" s="52" t="str">
        <f>IF(E101="","","実績")</f>
        <v>実績</v>
      </c>
      <c r="I102" s="52"/>
      <c r="J102" s="52"/>
      <c r="K102" s="10">
        <f>SUM(L102:S102)</f>
        <v>0</v>
      </c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72"/>
      <c r="B103" s="74" t="s">
        <v>28</v>
      </c>
      <c r="C103" s="66" t="s">
        <v>61</v>
      </c>
      <c r="D103" s="68"/>
      <c r="E103" s="60" t="s">
        <v>23</v>
      </c>
      <c r="F103" s="60"/>
      <c r="G103" s="62"/>
      <c r="H103" s="8" t="str">
        <f>IF(E103="","","予定")</f>
        <v>予定</v>
      </c>
      <c r="I103" s="8" t="s">
        <v>27</v>
      </c>
      <c r="J103" s="8">
        <v>5</v>
      </c>
      <c r="K103" s="9">
        <f>SUM(L103:S103)</f>
        <v>1.5</v>
      </c>
      <c r="L103" s="33"/>
      <c r="M103" s="31"/>
      <c r="N103" s="31"/>
      <c r="O103" s="31"/>
      <c r="P103" s="31"/>
      <c r="Q103" s="31"/>
      <c r="R103" s="31">
        <f>0.5*3</f>
        <v>1.5</v>
      </c>
      <c r="S103" s="31"/>
    </row>
    <row r="104" spans="1:19" ht="12" customHeight="1" x14ac:dyDescent="0.15">
      <c r="A104" s="73"/>
      <c r="B104" s="63"/>
      <c r="C104" s="69"/>
      <c r="D104" s="71"/>
      <c r="E104" s="61"/>
      <c r="F104" s="61"/>
      <c r="G104" s="63"/>
      <c r="H104" s="52" t="str">
        <f>IF(E103="","","実績")</f>
        <v>実績</v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72">
        <v>2</v>
      </c>
      <c r="B105" s="66" t="s">
        <v>30</v>
      </c>
      <c r="C105" s="67"/>
      <c r="D105" s="68"/>
      <c r="E105" s="64"/>
      <c r="F105" s="64"/>
      <c r="G105" s="75"/>
      <c r="H105" s="23" t="str">
        <f>IF(E105="","","予定")</f>
        <v/>
      </c>
      <c r="I105" s="23"/>
      <c r="J105" s="23"/>
      <c r="K105" s="25"/>
      <c r="L105" s="33"/>
      <c r="M105" s="31"/>
      <c r="N105" s="31"/>
      <c r="O105" s="31"/>
      <c r="P105" s="31"/>
      <c r="Q105" s="31"/>
      <c r="R105" s="31"/>
      <c r="S105" s="31"/>
    </row>
    <row r="106" spans="1:19" ht="12" customHeight="1" x14ac:dyDescent="0.15">
      <c r="A106" s="73"/>
      <c r="B106" s="69"/>
      <c r="C106" s="70"/>
      <c r="D106" s="71"/>
      <c r="E106" s="65"/>
      <c r="F106" s="65"/>
      <c r="G106" s="76"/>
      <c r="H106" s="24" t="str">
        <f>IF(E105="","","実績")</f>
        <v/>
      </c>
      <c r="I106" s="24"/>
      <c r="J106" s="24"/>
      <c r="K106" s="26"/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72"/>
      <c r="B107" s="74" t="s">
        <v>25</v>
      </c>
      <c r="C107" s="66" t="s">
        <v>30</v>
      </c>
      <c r="D107" s="68"/>
      <c r="E107" s="60" t="s">
        <v>31</v>
      </c>
      <c r="F107" s="60"/>
      <c r="G107" s="62"/>
      <c r="H107" s="8" t="str">
        <f>IF(E107="","","予定")</f>
        <v>予定</v>
      </c>
      <c r="I107" s="8" t="s">
        <v>27</v>
      </c>
      <c r="J107" s="8">
        <v>5</v>
      </c>
      <c r="K107" s="9">
        <f t="shared" ref="K107:K110" si="26">SUM(L107:S107)</f>
        <v>2.5</v>
      </c>
      <c r="L107" s="33"/>
      <c r="M107" s="31"/>
      <c r="N107" s="31"/>
      <c r="O107" s="31"/>
      <c r="P107" s="31"/>
      <c r="Q107" s="31"/>
      <c r="R107" s="31">
        <f>0.5*5</f>
        <v>2.5</v>
      </c>
      <c r="S107" s="31"/>
    </row>
    <row r="108" spans="1:19" ht="12" customHeight="1" x14ac:dyDescent="0.15">
      <c r="A108" s="73"/>
      <c r="B108" s="63"/>
      <c r="C108" s="69"/>
      <c r="D108" s="71"/>
      <c r="E108" s="61"/>
      <c r="F108" s="61"/>
      <c r="G108" s="63"/>
      <c r="H108" s="52" t="str">
        <f>IF(E107="","","実績")</f>
        <v>実績</v>
      </c>
      <c r="I108" s="52"/>
      <c r="J108" s="52"/>
      <c r="K108" s="10">
        <f t="shared" si="26"/>
        <v>0</v>
      </c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72"/>
      <c r="B109" s="74" t="s">
        <v>28</v>
      </c>
      <c r="C109" s="66" t="s">
        <v>46</v>
      </c>
      <c r="D109" s="68"/>
      <c r="E109" s="60" t="s">
        <v>31</v>
      </c>
      <c r="F109" s="60"/>
      <c r="G109" s="62"/>
      <c r="H109" s="8" t="str">
        <f>IF(E109="","","予定")</f>
        <v>予定</v>
      </c>
      <c r="I109" s="8" t="s">
        <v>58</v>
      </c>
      <c r="J109" s="8">
        <v>1</v>
      </c>
      <c r="K109" s="9">
        <f t="shared" si="26"/>
        <v>0.5</v>
      </c>
      <c r="L109" s="33"/>
      <c r="M109" s="31"/>
      <c r="N109" s="31"/>
      <c r="O109" s="31"/>
      <c r="P109" s="31"/>
      <c r="Q109" s="31"/>
      <c r="R109" s="31">
        <f>0.5*1</f>
        <v>0.5</v>
      </c>
      <c r="S109" s="31"/>
    </row>
    <row r="110" spans="1:19" ht="12" customHeight="1" x14ac:dyDescent="0.15">
      <c r="A110" s="73"/>
      <c r="B110" s="63"/>
      <c r="C110" s="69"/>
      <c r="D110" s="71"/>
      <c r="E110" s="61"/>
      <c r="F110" s="61"/>
      <c r="G110" s="63"/>
      <c r="H110" s="52" t="str">
        <f>IF(E109="","","実績")</f>
        <v>実績</v>
      </c>
      <c r="I110" s="52"/>
      <c r="J110" s="52"/>
      <c r="K110" s="10">
        <f t="shared" si="26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x14ac:dyDescent="0.15">
      <c r="L111" s="39"/>
      <c r="M111" s="39"/>
      <c r="N111" s="39"/>
      <c r="O111" s="39"/>
      <c r="Q111" s="39"/>
      <c r="R111" s="39"/>
      <c r="S111" s="39"/>
    </row>
  </sheetData>
  <autoFilter ref="A2:K110" xr:uid="{00000000-0009-0000-0000-000000000000}">
    <filterColumn colId="0" showButton="0"/>
    <filterColumn colId="1" showButton="0"/>
    <filterColumn colId="2" showButton="0"/>
  </autoFilter>
  <mergeCells count="309">
    <mergeCell ref="B73:B74"/>
    <mergeCell ref="C73:D74"/>
    <mergeCell ref="E73:E74"/>
    <mergeCell ref="G83:G84"/>
    <mergeCell ref="A85:D86"/>
    <mergeCell ref="G91:G92"/>
    <mergeCell ref="A95:A96"/>
    <mergeCell ref="B95:B96"/>
    <mergeCell ref="C95:D96"/>
    <mergeCell ref="E95:E96"/>
    <mergeCell ref="F95:F96"/>
    <mergeCell ref="G95:G96"/>
    <mergeCell ref="A93:A94"/>
    <mergeCell ref="B93:B94"/>
    <mergeCell ref="C93:D94"/>
    <mergeCell ref="E93:E94"/>
    <mergeCell ref="F93:F94"/>
    <mergeCell ref="G93:G94"/>
    <mergeCell ref="G87:G88"/>
    <mergeCell ref="A89:A90"/>
    <mergeCell ref="B89:B90"/>
    <mergeCell ref="C89:D90"/>
    <mergeCell ref="E89:E90"/>
    <mergeCell ref="F89:F90"/>
    <mergeCell ref="G89:G90"/>
    <mergeCell ref="A87:A88"/>
    <mergeCell ref="B87:D88"/>
    <mergeCell ref="E87:E88"/>
    <mergeCell ref="F87:F88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A75:A76"/>
    <mergeCell ref="B75:B76"/>
    <mergeCell ref="C75:D76"/>
    <mergeCell ref="F73:F74"/>
    <mergeCell ref="G73:G7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C65:D66"/>
    <mergeCell ref="F69:F70"/>
    <mergeCell ref="A69:A70"/>
    <mergeCell ref="B69:D70"/>
    <mergeCell ref="A71:A72"/>
    <mergeCell ref="B71:B72"/>
    <mergeCell ref="C71:D72"/>
    <mergeCell ref="E71:E72"/>
    <mergeCell ref="F71:F72"/>
    <mergeCell ref="G71:G72"/>
    <mergeCell ref="A73:A74"/>
    <mergeCell ref="A57:A58"/>
    <mergeCell ref="B57:B58"/>
    <mergeCell ref="C57:D58"/>
    <mergeCell ref="E57:E58"/>
    <mergeCell ref="F57:F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1:A62"/>
    <mergeCell ref="B61:D62"/>
    <mergeCell ref="E61:E62"/>
    <mergeCell ref="E55:E56"/>
    <mergeCell ref="A59:D60"/>
    <mergeCell ref="E59:E60"/>
    <mergeCell ref="C53:D54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27:A28"/>
    <mergeCell ref="B27:B28"/>
    <mergeCell ref="C27:D28"/>
    <mergeCell ref="E27:E28"/>
    <mergeCell ref="F27:F28"/>
    <mergeCell ref="G27:G28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A45:A46"/>
    <mergeCell ref="A47:A48"/>
    <mergeCell ref="A37:A38"/>
    <mergeCell ref="F47:F48"/>
    <mergeCell ref="F23:F24"/>
    <mergeCell ref="G25:G26"/>
    <mergeCell ref="G37:G38"/>
    <mergeCell ref="G41:G42"/>
    <mergeCell ref="F61:F62"/>
    <mergeCell ref="G49:G50"/>
    <mergeCell ref="G57:G58"/>
    <mergeCell ref="F55:F56"/>
    <mergeCell ref="F59:F60"/>
    <mergeCell ref="F53:F54"/>
    <mergeCell ref="G47:G48"/>
    <mergeCell ref="G59:G60"/>
    <mergeCell ref="B51:D52"/>
    <mergeCell ref="E51:E52"/>
    <mergeCell ref="F51:F52"/>
    <mergeCell ref="G51:G52"/>
    <mergeCell ref="E23:E24"/>
    <mergeCell ref="E35:E36"/>
    <mergeCell ref="F35:F36"/>
    <mergeCell ref="B25:D26"/>
    <mergeCell ref="C29:D30"/>
    <mergeCell ref="F31:F32"/>
    <mergeCell ref="F29:F30"/>
    <mergeCell ref="B35:D36"/>
    <mergeCell ref="B37:B38"/>
    <mergeCell ref="C37:D38"/>
    <mergeCell ref="E37:E38"/>
    <mergeCell ref="F37:F38"/>
    <mergeCell ref="B45:D46"/>
    <mergeCell ref="B47:B48"/>
    <mergeCell ref="C47:D48"/>
    <mergeCell ref="B41:B42"/>
    <mergeCell ref="G31:G32"/>
    <mergeCell ref="F33:F34"/>
    <mergeCell ref="G33:G34"/>
    <mergeCell ref="G29:G30"/>
    <mergeCell ref="G101:G102"/>
    <mergeCell ref="G23:G24"/>
    <mergeCell ref="G99:G100"/>
    <mergeCell ref="G35:G36"/>
    <mergeCell ref="F101:F102"/>
    <mergeCell ref="E101:E102"/>
    <mergeCell ref="F103:F104"/>
    <mergeCell ref="E103:E104"/>
    <mergeCell ref="G43:G44"/>
    <mergeCell ref="E45:E46"/>
    <mergeCell ref="F45:F46"/>
    <mergeCell ref="G45:G46"/>
    <mergeCell ref="E47:E48"/>
    <mergeCell ref="E53:E54"/>
    <mergeCell ref="F25:F26"/>
    <mergeCell ref="E31:E32"/>
    <mergeCell ref="G53:G54"/>
    <mergeCell ref="G103:G104"/>
    <mergeCell ref="G97:G98"/>
    <mergeCell ref="G69:G70"/>
    <mergeCell ref="G85:G86"/>
    <mergeCell ref="E81:E82"/>
    <mergeCell ref="F81:F82"/>
    <mergeCell ref="G81:G82"/>
    <mergeCell ref="J1:J4"/>
    <mergeCell ref="I1:I4"/>
    <mergeCell ref="E1:E4"/>
    <mergeCell ref="G17:G18"/>
    <mergeCell ref="H1:H4"/>
    <mergeCell ref="F13:F14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F1:F4"/>
    <mergeCell ref="G11:G12"/>
    <mergeCell ref="A9:A10"/>
    <mergeCell ref="F5:F6"/>
    <mergeCell ref="F9:F10"/>
    <mergeCell ref="E19:E20"/>
    <mergeCell ref="F19:F20"/>
    <mergeCell ref="G19:G20"/>
    <mergeCell ref="E9:E10"/>
    <mergeCell ref="E11:E12"/>
    <mergeCell ref="F11:F12"/>
    <mergeCell ref="E13:E14"/>
    <mergeCell ref="F15:F16"/>
    <mergeCell ref="F17:F18"/>
    <mergeCell ref="E15:E16"/>
    <mergeCell ref="A15:A16"/>
    <mergeCell ref="B15:D16"/>
    <mergeCell ref="A13:A14"/>
    <mergeCell ref="B13:B14"/>
    <mergeCell ref="C13:D14"/>
    <mergeCell ref="C11:D12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G5:G6"/>
    <mergeCell ref="G13:G14"/>
    <mergeCell ref="E25:E26"/>
    <mergeCell ref="A23:D24"/>
    <mergeCell ref="E17:E18"/>
    <mergeCell ref="C33:D34"/>
    <mergeCell ref="B33:B34"/>
    <mergeCell ref="E33:E34"/>
    <mergeCell ref="A19:A20"/>
    <mergeCell ref="B19:B20"/>
    <mergeCell ref="C19:D20"/>
    <mergeCell ref="E29:E30"/>
    <mergeCell ref="B29:B30"/>
    <mergeCell ref="C31:D32"/>
    <mergeCell ref="A17:A18"/>
    <mergeCell ref="B31:B32"/>
    <mergeCell ref="A33:A34"/>
    <mergeCell ref="A29:A30"/>
    <mergeCell ref="B17:B18"/>
    <mergeCell ref="C17:D18"/>
    <mergeCell ref="A25:A26"/>
    <mergeCell ref="A21:A22"/>
    <mergeCell ref="B21:B22"/>
    <mergeCell ref="C21:D22"/>
    <mergeCell ref="E21:E22"/>
    <mergeCell ref="F99:F100"/>
    <mergeCell ref="E99:E100"/>
    <mergeCell ref="A91:A92"/>
    <mergeCell ref="B91:D92"/>
    <mergeCell ref="E91:E92"/>
    <mergeCell ref="F91:F92"/>
    <mergeCell ref="A99:A100"/>
    <mergeCell ref="B99:D100"/>
    <mergeCell ref="A81:A82"/>
    <mergeCell ref="B81:B82"/>
    <mergeCell ref="C81:D82"/>
    <mergeCell ref="A83:A84"/>
    <mergeCell ref="B83:B84"/>
    <mergeCell ref="C83:D84"/>
    <mergeCell ref="E83:E84"/>
    <mergeCell ref="F83:F84"/>
    <mergeCell ref="E85:E86"/>
    <mergeCell ref="F85:F86"/>
    <mergeCell ref="A51:A52"/>
    <mergeCell ref="C41:D42"/>
    <mergeCell ref="E41:E42"/>
    <mergeCell ref="F41:F42"/>
    <mergeCell ref="A55:A56"/>
    <mergeCell ref="A31:A32"/>
    <mergeCell ref="A41:A42"/>
    <mergeCell ref="G105:G106"/>
    <mergeCell ref="F107:F108"/>
    <mergeCell ref="G107:G108"/>
    <mergeCell ref="C107:D108"/>
    <mergeCell ref="A105:A106"/>
    <mergeCell ref="E107:E108"/>
    <mergeCell ref="E105:E106"/>
    <mergeCell ref="F97:F98"/>
    <mergeCell ref="E97:E98"/>
    <mergeCell ref="A103:A104"/>
    <mergeCell ref="B103:B104"/>
    <mergeCell ref="C103:D104"/>
    <mergeCell ref="A97:D98"/>
    <mergeCell ref="A101:A102"/>
    <mergeCell ref="B101:B102"/>
    <mergeCell ref="C101:D102"/>
    <mergeCell ref="E69:E70"/>
    <mergeCell ref="F109:F110"/>
    <mergeCell ref="G109:G110"/>
    <mergeCell ref="F105:F106"/>
    <mergeCell ref="B105:D106"/>
    <mergeCell ref="A107:A108"/>
    <mergeCell ref="B107:B108"/>
    <mergeCell ref="A109:A110"/>
    <mergeCell ref="B109:B110"/>
    <mergeCell ref="C109:D110"/>
    <mergeCell ref="E109:E110"/>
  </mergeCells>
  <phoneticPr fontId="1"/>
  <conditionalFormatting sqref="L9:S18 L99:S110 L25:S26 M29:S29 L30:S36 L87:S96">
    <cfRule type="expression" dxfId="19" priority="29" stopIfTrue="1">
      <formula>AND(ROW()&gt;4, COLUMN()&gt;8, MOD(ROW(),2)=1, ISNONTEXT(L9), L9&gt;0)</formula>
    </cfRule>
    <cfRule type="expression" dxfId="18" priority="30" stopIfTrue="1">
      <formula>AND(ROW()&gt;4, COLUMN()&gt;8,  MOD(ROW(),2)=0, ISNONTEXT(L9), L9&gt;0)</formula>
    </cfRule>
  </conditionalFormatting>
  <conditionalFormatting sqref="L45:S58">
    <cfRule type="expression" dxfId="17" priority="27" stopIfTrue="1">
      <formula>AND(ROW()&gt;4, COLUMN()&gt;8, MOD(ROW(),2)=1, ISNONTEXT(L45), L45&gt;0)</formula>
    </cfRule>
    <cfRule type="expression" dxfId="16" priority="28" stopIfTrue="1">
      <formula>AND(ROW()&gt;4, COLUMN()&gt;8,  MOD(ROW(),2)=0, ISNONTEXT(L45), L45&gt;0)</formula>
    </cfRule>
  </conditionalFormatting>
  <conditionalFormatting sqref="L19:S20">
    <cfRule type="expression" dxfId="15" priority="25" stopIfTrue="1">
      <formula>AND(ROW()&gt;4, COLUMN()&gt;8, MOD(ROW(),2)=1, ISNONTEXT(L19), L19&gt;0)</formula>
    </cfRule>
    <cfRule type="expression" dxfId="14" priority="26" stopIfTrue="1">
      <formula>AND(ROW()&gt;4, COLUMN()&gt;8,  MOD(ROW(),2)=0, ISNONTEXT(L19), L19&gt;0)</formula>
    </cfRule>
  </conditionalFormatting>
  <conditionalFormatting sqref="L61:S64 L67:S76">
    <cfRule type="expression" dxfId="13" priority="23" stopIfTrue="1">
      <formula>AND(ROW()&gt;4, COLUMN()&gt;8, MOD(ROW(),2)=1, ISNONTEXT(L61), L61&gt;0)</formula>
    </cfRule>
    <cfRule type="expression" dxfId="12" priority="24" stopIfTrue="1">
      <formula>AND(ROW()&gt;4, COLUMN()&gt;8,  MOD(ROW(),2)=0, ISNONTEXT(L61), L61&gt;0)</formula>
    </cfRule>
  </conditionalFormatting>
  <conditionalFormatting sqref="L79:S84">
    <cfRule type="expression" dxfId="11" priority="21" stopIfTrue="1">
      <formula>AND(ROW()&gt;4, COLUMN()&gt;8, MOD(ROW(),2)=1, ISNONTEXT(L79), L79&gt;0)</formula>
    </cfRule>
    <cfRule type="expression" dxfId="10" priority="22" stopIfTrue="1">
      <formula>AND(ROW()&gt;4, COLUMN()&gt;8,  MOD(ROW(),2)=0, ISNONTEXT(L79), L79&gt;0)</formula>
    </cfRule>
  </conditionalFormatting>
  <conditionalFormatting sqref="L21:S22">
    <cfRule type="expression" dxfId="9" priority="17" stopIfTrue="1">
      <formula>AND(ROW()&gt;4, COLUMN()&gt;8, MOD(ROW(),2)=1, ISNONTEXT(L21), L21&gt;0)</formula>
    </cfRule>
    <cfRule type="expression" dxfId="8" priority="18" stopIfTrue="1">
      <formula>AND(ROW()&gt;4, COLUMN()&gt;8,  MOD(ROW(),2)=0, ISNONTEXT(L21), L21&gt;0)</formula>
    </cfRule>
  </conditionalFormatting>
  <conditionalFormatting sqref="L37:S38 L41:S42">
    <cfRule type="expression" dxfId="7" priority="11" stopIfTrue="1">
      <formula>AND(ROW()&gt;4, COLUMN()&gt;8, MOD(ROW(),2)=1, ISNONTEXT(L37), L37&gt;0)</formula>
    </cfRule>
    <cfRule type="expression" dxfId="6" priority="12" stopIfTrue="1">
      <formula>AND(ROW()&gt;4, COLUMN()&gt;8,  MOD(ROW(),2)=0, ISNONTEXT(L37), L37&gt;0)</formula>
    </cfRule>
  </conditionalFormatting>
  <conditionalFormatting sqref="L39:S40">
    <cfRule type="expression" dxfId="5" priority="9" stopIfTrue="1">
      <formula>AND(ROW()&gt;4, COLUMN()&gt;8, MOD(ROW(),2)=1, ISNONTEXT(L39), L39&gt;0)</formula>
    </cfRule>
    <cfRule type="expression" dxfId="4" priority="10" stopIfTrue="1">
      <formula>AND(ROW()&gt;4, COLUMN()&gt;8,  MOD(ROW(),2)=0, ISNONTEXT(L39), L39&gt;0)</formula>
    </cfRule>
  </conditionalFormatting>
  <conditionalFormatting sqref="L65:S66">
    <cfRule type="expression" dxfId="3" priority="7" stopIfTrue="1">
      <formula>AND(ROW()&gt;4, COLUMN()&gt;8, MOD(ROW(),2)=1, ISNONTEXT(L65), L65&gt;0)</formula>
    </cfRule>
    <cfRule type="expression" dxfId="2" priority="8" stopIfTrue="1">
      <formula>AND(ROW()&gt;4, COLUMN()&gt;8,  MOD(ROW(),2)=0, ISNONTEXT(L65), L65&gt;0)</formula>
    </cfRule>
  </conditionalFormatting>
  <conditionalFormatting sqref="L27:S28">
    <cfRule type="expression" dxfId="1" priority="1" stopIfTrue="1">
      <formula>AND(ROW()&gt;4, COLUMN()&gt;8, MOD(ROW(),2)=1, ISNONTEXT(L27), L27&gt;0)</formula>
    </cfRule>
    <cfRule type="expression" dxfId="0" priority="2" stopIfTrue="1">
      <formula>AND(ROW()&gt;4, COLUMN()&gt;8,  MOD(ROW(),2)=0, ISNONTEXT(L27), L27&gt;0)</formula>
    </cfRule>
  </conditionalFormatting>
  <dataValidations count="4">
    <dataValidation type="list" allowBlank="1" showInputMessage="1" showErrorMessage="1" sqref="E111:E65592" xr:uid="{00000000-0002-0000-0000-000000000000}">
      <formula1>"新規作成,更新"</formula1>
    </dataValidation>
    <dataValidation type="list" allowBlank="1" showInputMessage="1" showErrorMessage="1" sqref="F99:F110 F9:F22 F45:F58 F37:F42 F61:F76 F79:F84 F87:F96 F25:F35" xr:uid="{00000000-0002-0000-0000-000001000000}">
      <formula1>"着手,完了"</formula1>
    </dataValidation>
    <dataValidation type="list" allowBlank="1" showInputMessage="1" showErrorMessage="1" sqref="E35 E15 E9 E23:E25 E97:E99 E105 E43:E45 E51 E59:E61 E69 E77:E79 E85:E87 E91" xr:uid="{00000000-0002-0000-0000-000002000000}">
      <formula1>"新規作成,更新,レビュー参加"</formula1>
    </dataValidation>
    <dataValidation type="list" allowBlank="1" showInputMessage="1" showErrorMessage="1" sqref="E101:E104 E17:E22 E107:E110 E11:E14 E47:E50 E53:E58 E37:E42 E71:E76 E63:E68 E89:E90 E81:E84 E93:E96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E3E761-B6CF-4176-A3CC-D1E7FA487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2020-06-04T23:51:17Z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