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osser\Downloads\TemplateComparison\Data\"/>
    </mc:Choice>
  </mc:AlternateContent>
  <bookViews>
    <workbookView xWindow="0" yWindow="0" windowWidth="14925" windowHeight="8190" firstSheet="2" activeTab="6"/>
  </bookViews>
  <sheets>
    <sheet name="WritingTime" sheetId="5" r:id="rId1"/>
    <sheet name="ranking" sheetId="6" r:id="rId2"/>
    <sheet name="data_cleaned" sheetId="2" r:id="rId3"/>
    <sheet name="data_raw" sheetId="4" r:id="rId4"/>
    <sheet name="SubjectBackground" sheetId="7" r:id="rId5"/>
    <sheet name="SubjectBackgroundChart" sheetId="8" r:id="rId6"/>
    <sheet name="Quality Review" sheetId="9" r:id="rId7"/>
  </sheets>
  <externalReferences>
    <externalReference r:id="rId8"/>
  </externalReferences>
  <definedNames>
    <definedName name="_xlchart.v1.0" hidden="1">data_cleaned!$A$2:$A$42</definedName>
    <definedName name="_xlchart.v1.1" hidden="1">data_cleaned!$AM$2:$AM$42</definedName>
    <definedName name="_xlchart.v1.10" hidden="1">ranking!$B$1</definedName>
    <definedName name="_xlchart.v1.11" hidden="1">ranking!$B$2:$B$206</definedName>
    <definedName name="_xlchart.v1.12" hidden="1">ranking!$C$1</definedName>
    <definedName name="_xlchart.v1.13" hidden="1">ranking!$C$2:$C$206</definedName>
    <definedName name="_xlchart.v1.14" hidden="1">ranking!$D$1</definedName>
    <definedName name="_xlchart.v1.15" hidden="1">ranking!$D$2:$D$206</definedName>
    <definedName name="_xlchart.v1.16" hidden="1">[1]SubjectBackground!$F$2:$G$7</definedName>
    <definedName name="_xlchart.v1.17" hidden="1">[1]SubjectBackground!$H$2:$H$7</definedName>
    <definedName name="_xlchart.v1.18" hidden="1">[1]QualityReview!$A$2:$B$13</definedName>
    <definedName name="_xlchart.v1.19" hidden="1">[1]QualityReview!$A$2:$B$13</definedName>
    <definedName name="_xlchart.v1.2" hidden="1">data_cleaned!$AR$2:$AR$42</definedName>
    <definedName name="_xlchart.v1.20" hidden="1">[1]QualityReview!$A$2:$B$13</definedName>
    <definedName name="_xlchart.v1.21" hidden="1">[1]QualityReview!$A$2:$B$13</definedName>
    <definedName name="_xlchart.v1.22" hidden="1">[1]QualityReview!$C$1</definedName>
    <definedName name="_xlchart.v1.23" hidden="1">[1]QualityReview!$C$2:$C$13</definedName>
    <definedName name="_xlchart.v1.24" hidden="1">[1]QualityReview!$D$1</definedName>
    <definedName name="_xlchart.v1.25" hidden="1">[1]QualityReview!$D$2:$D$13</definedName>
    <definedName name="_xlchart.v1.26" hidden="1">[1]QualityReview!$E$1</definedName>
    <definedName name="_xlchart.v1.27" hidden="1">[1]QualityReview!$E$2:$E$13</definedName>
    <definedName name="_xlchart.v1.28" hidden="1">[1]QualityReview!$F$1</definedName>
    <definedName name="_xlchart.v1.29" hidden="1">[1]QualityReview!$F$2:$F$13</definedName>
    <definedName name="_xlchart.v1.3" hidden="1">ranking!$B$1</definedName>
    <definedName name="_xlchart.v1.30" hidden="1">[1]QualityReview!$A$23:$A$34</definedName>
    <definedName name="_xlchart.v1.31" hidden="1">[1]QualityReview!$A$23:$A$34</definedName>
    <definedName name="_xlchart.v1.32" hidden="1">[1]QualityReview!$A$23:$A$34</definedName>
    <definedName name="_xlchart.v1.33" hidden="1">[1]QualityReview!$A$23:$A$34</definedName>
    <definedName name="_xlchart.v1.34" hidden="1">[1]QualityReview!$C$22</definedName>
    <definedName name="_xlchart.v1.35" hidden="1">[1]QualityReview!$C$23:$C$34</definedName>
    <definedName name="_xlchart.v1.36" hidden="1">[1]QualityReview!$D$22</definedName>
    <definedName name="_xlchart.v1.37" hidden="1">[1]QualityReview!$D$23:$D$34</definedName>
    <definedName name="_xlchart.v1.38" hidden="1">[1]QualityReview!$E$22</definedName>
    <definedName name="_xlchart.v1.39" hidden="1">[1]QualityReview!$E$23:$E$34</definedName>
    <definedName name="_xlchart.v1.4" hidden="1">ranking!$B$2:$B$206</definedName>
    <definedName name="_xlchart.v1.40" hidden="1">[1]QualityReview!$F$22</definedName>
    <definedName name="_xlchart.v1.41" hidden="1">[1]QualityReview!$F$23:$F$34</definedName>
    <definedName name="_xlchart.v1.5" hidden="1">ranking!$C$1</definedName>
    <definedName name="_xlchart.v1.6" hidden="1">ranking!$C$2:$C$206</definedName>
    <definedName name="_xlchart.v1.7" hidden="1">ranking!$D$1</definedName>
    <definedName name="_xlchart.v1.8" hidden="1">ranking!$D$2:$D$206</definedName>
    <definedName name="_xlchart.v1.9" hidden="1">ranking!$A$2:$A$206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0" i="9" l="1"/>
  <c r="F34" i="9"/>
  <c r="E34" i="9"/>
  <c r="D34" i="9"/>
  <c r="C34" i="9"/>
  <c r="F33" i="9"/>
  <c r="E33" i="9"/>
  <c r="D33" i="9"/>
  <c r="C33" i="9"/>
  <c r="F32" i="9"/>
  <c r="E32" i="9"/>
  <c r="D32" i="9"/>
  <c r="C32" i="9"/>
  <c r="F31" i="9"/>
  <c r="E31" i="9"/>
  <c r="D31" i="9"/>
  <c r="C31" i="9"/>
  <c r="F30" i="9"/>
  <c r="E30" i="9"/>
  <c r="D30" i="9"/>
  <c r="C30" i="9"/>
  <c r="F29" i="9"/>
  <c r="E29" i="9"/>
  <c r="D29" i="9"/>
  <c r="C29" i="9"/>
  <c r="F28" i="9"/>
  <c r="E28" i="9"/>
  <c r="D28" i="9"/>
  <c r="C28" i="9"/>
  <c r="F27" i="9"/>
  <c r="E27" i="9"/>
  <c r="D27" i="9"/>
  <c r="C27" i="9"/>
  <c r="F26" i="9"/>
  <c r="E26" i="9"/>
  <c r="D26" i="9"/>
  <c r="C26" i="9"/>
  <c r="F25" i="9"/>
  <c r="E25" i="9"/>
  <c r="D25" i="9"/>
  <c r="C25" i="9"/>
  <c r="F24" i="9"/>
  <c r="E24" i="9"/>
  <c r="D24" i="9"/>
  <c r="C24" i="9"/>
  <c r="F23" i="9"/>
  <c r="E23" i="9"/>
  <c r="D23" i="9"/>
  <c r="C23" i="9"/>
  <c r="F13" i="9"/>
  <c r="E13" i="9"/>
  <c r="D13" i="9"/>
  <c r="C13" i="9"/>
  <c r="F12" i="9"/>
  <c r="E12" i="9"/>
  <c r="D12" i="9"/>
  <c r="C12" i="9"/>
  <c r="F11" i="9"/>
  <c r="E11" i="9"/>
  <c r="D11" i="9"/>
  <c r="C11" i="9"/>
  <c r="F10" i="9"/>
  <c r="E10" i="9"/>
  <c r="D10" i="9"/>
  <c r="C10" i="9"/>
  <c r="F9" i="9"/>
  <c r="E9" i="9"/>
  <c r="D9" i="9"/>
  <c r="C9" i="9"/>
  <c r="F8" i="9"/>
  <c r="E8" i="9"/>
  <c r="D8" i="9"/>
  <c r="C8" i="9"/>
  <c r="F7" i="9"/>
  <c r="E7" i="9"/>
  <c r="D7" i="9"/>
  <c r="C7" i="9"/>
  <c r="F6" i="9"/>
  <c r="E6" i="9"/>
  <c r="D6" i="9"/>
  <c r="C6" i="9"/>
  <c r="F5" i="9"/>
  <c r="E5" i="9"/>
  <c r="D5" i="9"/>
  <c r="C5" i="9"/>
  <c r="F4" i="9"/>
  <c r="E4" i="9"/>
  <c r="D4" i="9"/>
  <c r="C4" i="9"/>
  <c r="F3" i="9"/>
  <c r="E3" i="9"/>
  <c r="D3" i="9"/>
  <c r="C3" i="9"/>
  <c r="F2" i="9"/>
  <c r="E2" i="9"/>
  <c r="D2" i="9"/>
  <c r="C2" i="9"/>
  <c r="A7" i="7"/>
  <c r="AR44" i="4" l="1"/>
  <c r="AM44" i="4"/>
  <c r="J44" i="4"/>
  <c r="I44" i="4"/>
  <c r="AR43" i="4"/>
  <c r="AM43" i="4"/>
  <c r="J43" i="4"/>
  <c r="I43" i="4"/>
  <c r="AR42" i="4"/>
  <c r="AM42" i="4"/>
  <c r="J42" i="4"/>
  <c r="I42" i="4"/>
  <c r="AR41" i="4"/>
  <c r="AM41" i="4"/>
  <c r="J41" i="4"/>
  <c r="I41" i="4"/>
  <c r="AR40" i="4"/>
  <c r="AM40" i="4"/>
  <c r="J40" i="4"/>
  <c r="I40" i="4"/>
  <c r="AR39" i="4"/>
  <c r="AM39" i="4"/>
  <c r="J39" i="4"/>
  <c r="I39" i="4"/>
  <c r="AR38" i="4"/>
  <c r="AM38" i="4"/>
  <c r="J38" i="4"/>
  <c r="I38" i="4"/>
  <c r="AR37" i="4"/>
  <c r="AM37" i="4"/>
  <c r="J37" i="4"/>
  <c r="I37" i="4"/>
  <c r="AR36" i="4"/>
  <c r="AM36" i="4"/>
  <c r="J36" i="4"/>
  <c r="I36" i="4"/>
  <c r="AR35" i="4"/>
  <c r="AM35" i="4"/>
  <c r="J35" i="4"/>
  <c r="I35" i="4"/>
  <c r="AR34" i="4"/>
  <c r="AM34" i="4"/>
  <c r="J34" i="4"/>
  <c r="I34" i="4"/>
  <c r="AR33" i="4"/>
  <c r="AM33" i="4"/>
  <c r="J33" i="4"/>
  <c r="I33" i="4"/>
  <c r="AR32" i="4"/>
  <c r="AM32" i="4"/>
  <c r="J32" i="4"/>
  <c r="I32" i="4"/>
  <c r="AR31" i="4"/>
  <c r="AM31" i="4"/>
  <c r="J31" i="4"/>
  <c r="I31" i="4"/>
  <c r="AR30" i="4"/>
  <c r="AM30" i="4"/>
  <c r="J30" i="4"/>
  <c r="I30" i="4"/>
  <c r="AR29" i="4"/>
  <c r="AM29" i="4"/>
  <c r="J29" i="4"/>
  <c r="I29" i="4"/>
  <c r="AR28" i="4"/>
  <c r="AM28" i="4"/>
  <c r="J28" i="4"/>
  <c r="I28" i="4"/>
  <c r="AR27" i="4"/>
  <c r="AM27" i="4"/>
  <c r="J27" i="4"/>
  <c r="I27" i="4"/>
  <c r="AR26" i="4"/>
  <c r="AM26" i="4"/>
  <c r="J26" i="4"/>
  <c r="I26" i="4"/>
  <c r="AR25" i="4"/>
  <c r="AM25" i="4"/>
  <c r="J25" i="4"/>
  <c r="I25" i="4"/>
  <c r="AR24" i="4"/>
  <c r="AM24" i="4"/>
  <c r="J24" i="4"/>
  <c r="I24" i="4"/>
  <c r="AR23" i="4"/>
  <c r="AM23" i="4"/>
  <c r="J23" i="4"/>
  <c r="I23" i="4"/>
  <c r="AR22" i="4"/>
  <c r="AM22" i="4"/>
  <c r="J22" i="4"/>
  <c r="I22" i="4"/>
  <c r="AR21" i="4"/>
  <c r="AM21" i="4"/>
  <c r="J21" i="4"/>
  <c r="I21" i="4"/>
  <c r="AR20" i="4"/>
  <c r="AM20" i="4"/>
  <c r="J20" i="4"/>
  <c r="I20" i="4"/>
  <c r="AR19" i="4"/>
  <c r="AM19" i="4"/>
  <c r="J19" i="4"/>
  <c r="I19" i="4"/>
  <c r="AR18" i="4"/>
  <c r="AM18" i="4"/>
  <c r="J18" i="4"/>
  <c r="I18" i="4"/>
  <c r="AR17" i="4"/>
  <c r="AM17" i="4"/>
  <c r="J17" i="4"/>
  <c r="I17" i="4"/>
  <c r="AR16" i="4"/>
  <c r="AM16" i="4"/>
  <c r="J16" i="4"/>
  <c r="I16" i="4"/>
  <c r="AR15" i="4"/>
  <c r="AM15" i="4"/>
  <c r="J15" i="4"/>
  <c r="I15" i="4"/>
  <c r="AR14" i="4"/>
  <c r="AM14" i="4"/>
  <c r="J14" i="4"/>
  <c r="I14" i="4"/>
  <c r="AR13" i="4"/>
  <c r="AM13" i="4"/>
  <c r="J13" i="4"/>
  <c r="I13" i="4"/>
  <c r="AR12" i="4"/>
  <c r="AM12" i="4"/>
  <c r="J12" i="4"/>
  <c r="I12" i="4"/>
  <c r="AR11" i="4"/>
  <c r="AM11" i="4"/>
  <c r="J11" i="4"/>
  <c r="I11" i="4"/>
  <c r="AR10" i="4"/>
  <c r="AM10" i="4"/>
  <c r="J10" i="4"/>
  <c r="I10" i="4"/>
  <c r="AR9" i="4"/>
  <c r="AM9" i="4"/>
  <c r="J9" i="4"/>
  <c r="I9" i="4"/>
  <c r="AR8" i="4"/>
  <c r="AM8" i="4"/>
  <c r="J8" i="4"/>
  <c r="I8" i="4"/>
  <c r="AR7" i="4"/>
  <c r="AM7" i="4"/>
  <c r="J7" i="4"/>
  <c r="I7" i="4"/>
  <c r="AR6" i="4"/>
  <c r="AM6" i="4"/>
  <c r="J6" i="4"/>
  <c r="I6" i="4"/>
  <c r="AR5" i="4"/>
  <c r="AM5" i="4"/>
  <c r="J5" i="4"/>
  <c r="I5" i="4"/>
  <c r="AR4" i="4"/>
  <c r="AM4" i="4"/>
  <c r="J4" i="4"/>
  <c r="I4" i="4"/>
  <c r="AR3" i="4"/>
  <c r="AM3" i="4"/>
  <c r="J3" i="4"/>
  <c r="I3" i="4"/>
  <c r="AR2" i="4"/>
  <c r="AM2" i="4"/>
  <c r="J2" i="4"/>
  <c r="I2" i="4"/>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2" i="2"/>
  <c r="AR3" i="2" l="1"/>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2" i="2"/>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2" i="2"/>
  <c r="I2" i="2"/>
  <c r="I3" i="2"/>
  <c r="I4" i="2"/>
  <c r="I5" i="2"/>
  <c r="I6" i="2"/>
  <c r="I7" i="2"/>
  <c r="I8" i="2"/>
  <c r="I9" i="2"/>
  <c r="I10" i="2"/>
  <c r="I11" i="2"/>
  <c r="I12" i="2"/>
  <c r="I13" i="2"/>
  <c r="I14" i="2"/>
  <c r="I15" i="2"/>
  <c r="I16" i="2"/>
  <c r="I17" i="2"/>
  <c r="I18" i="2"/>
  <c r="I19" i="2"/>
  <c r="I20" i="2"/>
  <c r="I21" i="2"/>
  <c r="I22" i="2"/>
  <c r="I23" i="2"/>
  <c r="I25" i="2"/>
  <c r="I26" i="2"/>
  <c r="I27" i="2"/>
  <c r="I28" i="2"/>
  <c r="I29" i="2"/>
  <c r="I30" i="2"/>
  <c r="I31" i="2"/>
  <c r="I32" i="2"/>
  <c r="I33" i="2"/>
  <c r="I34" i="2"/>
  <c r="I35" i="2"/>
  <c r="I36" i="2"/>
  <c r="I37" i="2"/>
  <c r="I38" i="2"/>
  <c r="I39" i="2"/>
  <c r="I40" i="2"/>
  <c r="I41" i="2"/>
  <c r="I42" i="2"/>
  <c r="I24" i="2"/>
</calcChain>
</file>

<file path=xl/sharedStrings.xml><?xml version="1.0" encoding="utf-8"?>
<sst xmlns="http://schemas.openxmlformats.org/spreadsheetml/2006/main" count="4124" uniqueCount="259">
  <si>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</si>
  <si>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</si>
  <si>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</si>
  <si>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</si>
  <si>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</si>
  <si>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</si>
  <si>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</si>
  <si>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</si>
  <si>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</si>
  <si>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</si>
  <si>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</si>
  <si>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</si>
  <si>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</si>
  <si>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</si>
  <si>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</si>
  <si>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</si>
  <si>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</si>
  <si>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</si>
  <si>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</si>
  <si>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</si>
  <si>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</si>
  <si>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</si>
  <si>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</si>
  <si>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</si>
  <si>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</si>
  <si>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</si>
  <si>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</si>
  <si>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</si>
  <si>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</si>
  <si>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</si>
  <si>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</si>
  <si>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</si>
  <si>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</si>
  <si>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</si>
  <si>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</si>
  <si>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</si>
  <si>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</si>
  <si>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</si>
  <si>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</si>
  <si>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</si>
  <si>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</si>
  <si>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</si>
  <si>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</si>
  <si>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</si>
  <si>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</si>
  <si>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</si>
  <si>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</si>
  <si>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</si>
  <si>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</si>
  <si>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</si>
  <si>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</si>
  <si>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</si>
  <si>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</si>
  <si>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</si>
  <si>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</si>
  <si>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</si>
  <si>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</si>
  <si>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</si>
  <si>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</si>
  <si>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</si>
  <si>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</si>
  <si>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</si>
  <si>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</si>
  <si>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</si>
  <si>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</si>
  <si>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</si>
  <si>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</si>
  <si>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</si>
  <si>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</si>
  <si>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</si>
  <si>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</si>
  <si>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</si>
  <si>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</si>
  <si>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</si>
  <si>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</si>
  <si>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</si>
  <si>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</si>
  <si>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</si>
  <si>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</si>
  <si>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</si>
  <si>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</si>
  <si>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</si>
  <si>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</si>
  <si>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</si>
  <si>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</si>
  <si>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</si>
  <si>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</si>
  <si>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</si>
  <si>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</si>
  <si>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</si>
  <si>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</si>
  <si>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</si>
  <si>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</si>
  <si>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</si>
  <si>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</si>
  <si>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</si>
  <si>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</si>
  <si>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</si>
  <si>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</si>
  <si>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</si>
  <si>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</si>
  <si>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</si>
  <si>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</si>
  <si>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</si>
  <si>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</si>
  <si>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</si>
  <si>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</si>
  <si>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</si>
  <si>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</si>
  <si>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</si>
  <si>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</si>
  <si>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</si>
  <si>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</si>
  <si>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</si>
  <si>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</si>
  <si>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</si>
  <si>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</si>
  <si>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</si>
  <si>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</si>
  <si>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</si>
  <si>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</si>
  <si>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</si>
  <si>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</si>
  <si>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</si>
  <si>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</si>
  <si>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</si>
  <si>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</si>
  <si>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</si>
  <si>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</si>
  <si>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</si>
  <si>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</si>
  <si>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</si>
  <si>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</si>
  <si>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</si>
  <si>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</si>
  <si>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</si>
  <si>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</si>
  <si>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</si>
  <si>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</si>
  <si>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</si>
  <si>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</si>
  <si>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</si>
  <si>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</si>
  <si>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</si>
  <si>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</si>
  <si>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</si>
  <si>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</si>
  <si>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</si>
  <si>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</si>
  <si>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</si>
  <si>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</si>
  <si>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</si>
  <si>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</si>
  <si>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</si>
  <si>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</si>
  <si>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</si>
  <si>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</si>
  <si>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</si>
  <si>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</si>
  <si>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</si>
  <si>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</si>
  <si>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</si>
  <si>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</si>
  <si>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</si>
  <si>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</si>
  <si>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</si>
  <si>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</si>
  <si>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</si>
  <si>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</si>
  <si>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</si>
  <si>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</si>
  <si>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</si>
  <si>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</si>
  <si>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</si>
  <si>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</si>
  <si>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</si>
  <si>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</si>
  <si>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</si>
  <si>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</si>
  <si>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</si>
  <si>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</si>
  <si>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</si>
  <si>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</si>
  <si>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</si>
  <si>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</si>
  <si>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</si>
  <si>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</si>
  <si>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</si>
  <si>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</si>
  <si>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</si>
  <si>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</si>
  <si>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</si>
  <si>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</si>
  <si>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</si>
  <si>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</si>
  <si>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</si>
  <si>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</si>
  <si>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</si>
  <si>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</si>
  <si>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</si>
  <si>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</si>
  <si>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</si>
  <si>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</si>
  <si>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</si>
  <si>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</si>
  <si>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</si>
  <si>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</si>
  <si>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</si>
  <si>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</si>
  <si>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</si>
  <si>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</si>
  <si>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</si>
  <si>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</si>
  <si>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</si>
  <si>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</si>
  <si>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</si>
  <si>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</si>
  <si>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</si>
  <si>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</si>
  <si>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</si>
  <si>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</si>
  <si>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</si>
  <si>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</si>
  <si>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</si>
  <si>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</si>
  <si>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</si>
  <si>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</si>
  <si>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</si>
  <si>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</si>
  <si>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</si>
  <si>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</si>
  <si>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</si>
  <si>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</si>
  <si>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</si>
  <si>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Scientific Assistant / Researcher</t>
  </si>
  <si>
    <t>Processing time (EARS)</t>
  </si>
  <si>
    <t>Processing time (MASTER)</t>
  </si>
  <si>
    <t>Total processing time</t>
  </si>
  <si>
    <t>Processing time reading</t>
  </si>
  <si>
    <t>occupation</t>
  </si>
  <si>
    <t>Free</t>
  </si>
  <si>
    <t>MASTER</t>
  </si>
  <si>
    <t>EARS</t>
  </si>
  <si>
    <t>Researcher</t>
  </si>
  <si>
    <t>S1</t>
  </si>
  <si>
    <t>S2</t>
  </si>
  <si>
    <t>Industry Expert</t>
  </si>
  <si>
    <t>none</t>
  </si>
  <si>
    <t>Req1</t>
  </si>
  <si>
    <t>Req2</t>
  </si>
  <si>
    <t>Req3</t>
  </si>
  <si>
    <t>Req4</t>
  </si>
  <si>
    <t>Master</t>
  </si>
  <si>
    <t>Experience with Templates</t>
  </si>
  <si>
    <t>Experience with MASTER</t>
  </si>
  <si>
    <t>Experience with EARS</t>
  </si>
  <si>
    <t>Reading Experience</t>
  </si>
  <si>
    <t>Writing Experience</t>
  </si>
  <si>
    <t>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</si>
</sst>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2" x14ac:knownFonts="1">
    <font>
      <sz val="11"/>
      <color theme="1"/>
      <name val="Arial"/>
      <family val="2"/>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0" fontId="1" fillId="0" borderId="1" xfId="0" applyFont="1" applyBorder="1" applyAlignment="1">
      <alignment vertical="center"/>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164" fontId="1" fillId="0" borderId="1" xfId="0" applyNumberFormat="1" applyFont="1" applyBorder="1" applyAlignment="1">
      <alignment wrapText="1"/>
    </xf>
    <xf numFmtId="164"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36069883827342"/>
          <c:y val="0.42211328976034856"/>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S1</c:v>
          </c:tx>
          <c:spPr>
            <a:solidFill>
              <a:schemeClr val="accent4"/>
            </a:solidFill>
          </c:spPr>
          <c:dPt>
            <c:idx val="0"/>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01-6211-4D42-B468-2E6FC7FFC257}"/>
              </c:ext>
            </c:extLst>
          </c:dPt>
          <c:dPt>
            <c:idx val="1"/>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03-6211-4D42-B468-2E6FC7FFC257}"/>
              </c:ext>
            </c:extLst>
          </c:dPt>
          <c:dPt>
            <c:idx val="2"/>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05-6211-4D42-B468-2E6FC7FFC257}"/>
              </c:ext>
            </c:extLst>
          </c:dPt>
          <c:dLbls>
            <c:dLbl>
              <c:idx val="1"/>
              <c:delete val="1"/>
              <c:extLst>
                <c:ext xmlns:c15="http://schemas.microsoft.com/office/drawing/2012/chart" uri="{CE6537A1-D6FC-4f65-9D91-7224C49458BB}"/>
                <c:ext xmlns:c16="http://schemas.microsoft.com/office/drawing/2014/chart" uri="{C3380CC4-5D6E-409C-BE32-E72D297353CC}">
                  <c16:uniqueId val="{00000003-6211-4D42-B468-2E6FC7FFC25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3"/>
              <c:pt idx="0">
                <c:v>Industry Expert</c:v>
              </c:pt>
              <c:pt idx="1">
                <c:v>Researcher</c:v>
              </c:pt>
              <c:pt idx="2">
                <c:v>Student</c:v>
              </c:pt>
            </c:strLit>
          </c:cat>
          <c:val>
            <c:numLit>
              <c:formatCode>General</c:formatCode>
              <c:ptCount val="3"/>
              <c:pt idx="0">
                <c:v>5</c:v>
              </c:pt>
              <c:pt idx="1">
                <c:v>0</c:v>
              </c:pt>
              <c:pt idx="2">
                <c:v>15</c:v>
              </c:pt>
            </c:numLit>
          </c:val>
          <c:extLst xmlns:c15="http://schemas.microsoft.com/office/drawing/2012/chart">
            <c:ext xmlns:c16="http://schemas.microsoft.com/office/drawing/2014/chart" uri="{C3380CC4-5D6E-409C-BE32-E72D297353CC}">
              <c16:uniqueId val="{00000006-6211-4D42-B468-2E6FC7FFC257}"/>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v>S2</c:v>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8-6211-4D42-B468-2E6FC7FFC25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6211-4D42-B468-2E6FC7FFC25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C-6211-4D42-B468-2E6FC7FFC257}"/>
                    </c:ext>
                  </c:extLst>
                </c:dPt>
                <c:cat>
                  <c:strLit>
                    <c:ptCount val="3"/>
                    <c:pt idx="0">
                      <c:v>Industry Expert</c:v>
                    </c:pt>
                    <c:pt idx="1">
                      <c:v>Researcher</c:v>
                    </c:pt>
                    <c:pt idx="2">
                      <c:v>Student</c:v>
                    </c:pt>
                  </c:strLit>
                </c:cat>
                <c:val>
                  <c:numLit>
                    <c:formatCode>General</c:formatCode>
                    <c:ptCount val="3"/>
                    <c:pt idx="0">
                      <c:v>4</c:v>
                    </c:pt>
                    <c:pt idx="1">
                      <c:v>1</c:v>
                    </c:pt>
                    <c:pt idx="2">
                      <c:v>38</c:v>
                    </c:pt>
                  </c:numLit>
                </c:val>
                <c:extLst>
                  <c:ext xmlns:c16="http://schemas.microsoft.com/office/drawing/2014/chart" uri="{C3380CC4-5D6E-409C-BE32-E72D297353CC}">
                    <c16:uniqueId val="{0000000D-6211-4D42-B468-2E6FC7FFC257}"/>
                  </c:ext>
                </c:extLst>
              </c15:ser>
            </c15:filteredPieSeries>
          </c:ext>
        </c:extLst>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8.9860017497812809E-3"/>
          <c:y val="0.45370370370370372"/>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v>S2</c:v>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086-4888-BFA8-D7F80EFF620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086-4888-BFA8-D7F80EFF620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086-4888-BFA8-D7F80EFF620F}"/>
              </c:ext>
            </c:extLst>
          </c:dPt>
          <c:dLbls>
            <c:dLbl>
              <c:idx val="1"/>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086-4888-BFA8-D7F80EFF620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3"/>
              <c:pt idx="0">
                <c:v>Industry Expert</c:v>
              </c:pt>
              <c:pt idx="1">
                <c:v>Researcher</c:v>
              </c:pt>
              <c:pt idx="2">
                <c:v>Student</c:v>
              </c:pt>
            </c:strLit>
          </c:cat>
          <c:val>
            <c:numLit>
              <c:formatCode>General</c:formatCode>
              <c:ptCount val="3"/>
              <c:pt idx="0">
                <c:v>4</c:v>
              </c:pt>
              <c:pt idx="1">
                <c:v>1</c:v>
              </c:pt>
              <c:pt idx="2">
                <c:v>38</c:v>
              </c:pt>
            </c:numLit>
          </c:val>
          <c:extLst>
            <c:ext xmlns:c16="http://schemas.microsoft.com/office/drawing/2014/chart" uri="{C3380CC4-5D6E-409C-BE32-E72D297353CC}">
              <c16:uniqueId val="{00000006-3086-4888-BFA8-D7F80EFF620F}"/>
            </c:ext>
          </c:extLst>
        </c:ser>
        <c:dLbls>
          <c:dLblPos val="ctr"/>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v>S1</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3086-4888-BFA8-D7F80EFF620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3086-4888-BFA8-D7F80EFF620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C-3086-4888-BFA8-D7F80EFF62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Lit>
                    <c:ptCount val="3"/>
                    <c:pt idx="0">
                      <c:v>Industry Expert</c:v>
                    </c:pt>
                    <c:pt idx="1">
                      <c:v>Researcher</c:v>
                    </c:pt>
                    <c:pt idx="2">
                      <c:v>Student</c:v>
                    </c:pt>
                  </c:strLit>
                </c:cat>
                <c:val>
                  <c:numLit>
                    <c:formatCode>General</c:formatCode>
                    <c:ptCount val="3"/>
                    <c:pt idx="0">
                      <c:v>5</c:v>
                    </c:pt>
                    <c:pt idx="1">
                      <c:v>0</c:v>
                    </c:pt>
                    <c:pt idx="2">
                      <c:v>15</c:v>
                    </c:pt>
                  </c:numLit>
                </c:val>
                <c:extLst>
                  <c:ext xmlns:c16="http://schemas.microsoft.com/office/drawing/2014/chart" uri="{C3380CC4-5D6E-409C-BE32-E72D297353CC}">
                    <c16:uniqueId val="{0000000D-3086-4888-BFA8-D7F80EFF620F}"/>
                  </c:ext>
                </c:extLst>
              </c15:ser>
            </c15:filteredPieSeries>
          </c:ext>
        </c:extLst>
      </c:pieChart>
      <c:spPr>
        <a:noFill/>
        <a:ln>
          <a:noFill/>
        </a:ln>
        <a:effectLst/>
      </c:spPr>
    </c:plotArea>
    <c:legend>
      <c:legendPos val="r"/>
      <c:layout>
        <c:manualLayout>
          <c:xMode val="edge"/>
          <c:yMode val="edge"/>
          <c:x val="0.63187117235345591"/>
          <c:y val="0.34084025955088948"/>
          <c:w val="0.30701771653543308"/>
          <c:h val="0.3183191163604549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 Review per Requirement</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'Quality Review'!$C$1</c:f>
              <c:strCache>
                <c:ptCount val="1"/>
                <c:pt idx="0">
                  <c:v>vague</c:v>
                </c:pt>
              </c:strCache>
            </c:strRef>
          </c:tx>
          <c:spPr>
            <a:solidFill>
              <a:schemeClr val="accent6"/>
            </a:solidFill>
            <a:ln>
              <a:noFill/>
            </a:ln>
            <a:effectLst/>
          </c:spPr>
          <c:invertIfNegative val="0"/>
          <c:cat>
            <c:multiLvlStrRef>
              <c:f>'Quality 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MASTER</c:v>
                  </c:pt>
                  <c:pt idx="8">
                    <c:v>EARS</c:v>
                  </c:pt>
                </c:lvl>
              </c:multiLvlStrCache>
            </c:multiLvlStrRef>
          </c:cat>
          <c:val>
            <c:numRef>
              <c:f>'Quality Review'!$C$2:$C$13</c:f>
              <c:numCache>
                <c:formatCode>General</c:formatCode>
                <c:ptCount val="12"/>
                <c:pt idx="0">
                  <c:v>43.902439024390247</c:v>
                </c:pt>
                <c:pt idx="1">
                  <c:v>43.902439024390247</c:v>
                </c:pt>
                <c:pt idx="2">
                  <c:v>21.951219512195124</c:v>
                </c:pt>
                <c:pt idx="3">
                  <c:v>43.902439024390247</c:v>
                </c:pt>
                <c:pt idx="4">
                  <c:v>39.024390243902438</c:v>
                </c:pt>
                <c:pt idx="5">
                  <c:v>36.585365853658537</c:v>
                </c:pt>
                <c:pt idx="6">
                  <c:v>29.268292682926827</c:v>
                </c:pt>
                <c:pt idx="7">
                  <c:v>29.268292682926827</c:v>
                </c:pt>
                <c:pt idx="8">
                  <c:v>65.853658536585371</c:v>
                </c:pt>
                <c:pt idx="9">
                  <c:v>26.829268292682929</c:v>
                </c:pt>
                <c:pt idx="10">
                  <c:v>36.585365853658537</c:v>
                </c:pt>
                <c:pt idx="11">
                  <c:v>41.463414634146339</c:v>
                </c:pt>
              </c:numCache>
            </c:numRef>
          </c:val>
          <c:extLst>
            <c:ext xmlns:c16="http://schemas.microsoft.com/office/drawing/2014/chart" uri="{C3380CC4-5D6E-409C-BE32-E72D297353CC}">
              <c16:uniqueId val="{00000000-1B88-4AF9-9F56-4DD57B79149E}"/>
            </c:ext>
          </c:extLst>
        </c:ser>
        <c:ser>
          <c:idx val="1"/>
          <c:order val="1"/>
          <c:tx>
            <c:strRef>
              <c:f>'Quality Review'!$D$1</c:f>
              <c:strCache>
                <c:ptCount val="1"/>
                <c:pt idx="0">
                  <c:v>incomplete</c:v>
                </c:pt>
              </c:strCache>
            </c:strRef>
          </c:tx>
          <c:spPr>
            <a:solidFill>
              <a:schemeClr val="accent5"/>
            </a:solidFill>
            <a:ln>
              <a:noFill/>
            </a:ln>
            <a:effectLst/>
          </c:spPr>
          <c:invertIfNegative val="0"/>
          <c:cat>
            <c:multiLvlStrRef>
              <c:f>'Quality 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MASTER</c:v>
                  </c:pt>
                  <c:pt idx="8">
                    <c:v>EARS</c:v>
                  </c:pt>
                </c:lvl>
              </c:multiLvlStrCache>
            </c:multiLvlStrRef>
          </c:cat>
          <c:val>
            <c:numRef>
              <c:f>'Quality Review'!$D$2:$D$13</c:f>
              <c:numCache>
                <c:formatCode>General</c:formatCode>
                <c:ptCount val="12"/>
                <c:pt idx="0">
                  <c:v>26.829268292682929</c:v>
                </c:pt>
                <c:pt idx="1">
                  <c:v>17.073170731707318</c:v>
                </c:pt>
                <c:pt idx="2">
                  <c:v>17.073170731707318</c:v>
                </c:pt>
                <c:pt idx="3">
                  <c:v>4.8780487804878048</c:v>
                </c:pt>
                <c:pt idx="4">
                  <c:v>21.951219512195124</c:v>
                </c:pt>
                <c:pt idx="5">
                  <c:v>31.707317073170731</c:v>
                </c:pt>
                <c:pt idx="6">
                  <c:v>31.707317073170731</c:v>
                </c:pt>
                <c:pt idx="7">
                  <c:v>21.951219512195124</c:v>
                </c:pt>
                <c:pt idx="8">
                  <c:v>26.829268292682929</c:v>
                </c:pt>
                <c:pt idx="9">
                  <c:v>41.463414634146339</c:v>
                </c:pt>
                <c:pt idx="10">
                  <c:v>26.829268292682929</c:v>
                </c:pt>
                <c:pt idx="11">
                  <c:v>34.146341463414636</c:v>
                </c:pt>
              </c:numCache>
            </c:numRef>
          </c:val>
          <c:extLst>
            <c:ext xmlns:c16="http://schemas.microsoft.com/office/drawing/2014/chart" uri="{C3380CC4-5D6E-409C-BE32-E72D297353CC}">
              <c16:uniqueId val="{00000001-1B88-4AF9-9F56-4DD57B79149E}"/>
            </c:ext>
          </c:extLst>
        </c:ser>
        <c:ser>
          <c:idx val="2"/>
          <c:order val="2"/>
          <c:tx>
            <c:strRef>
              <c:f>'Quality Review'!$E$1</c:f>
              <c:strCache>
                <c:ptCount val="1"/>
                <c:pt idx="0">
                  <c:v>incorrect</c:v>
                </c:pt>
              </c:strCache>
            </c:strRef>
          </c:tx>
          <c:spPr>
            <a:solidFill>
              <a:schemeClr val="accent4"/>
            </a:solidFill>
            <a:ln>
              <a:noFill/>
            </a:ln>
            <a:effectLst/>
          </c:spPr>
          <c:invertIfNegative val="0"/>
          <c:cat>
            <c:multiLvlStrRef>
              <c:f>'Quality 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MASTER</c:v>
                  </c:pt>
                  <c:pt idx="8">
                    <c:v>EARS</c:v>
                  </c:pt>
                </c:lvl>
              </c:multiLvlStrCache>
            </c:multiLvlStrRef>
          </c:cat>
          <c:val>
            <c:numRef>
              <c:f>'Quality Review'!$E$2:$E$13</c:f>
              <c:numCache>
                <c:formatCode>General</c:formatCode>
                <c:ptCount val="12"/>
                <c:pt idx="0">
                  <c:v>7.3170731707317067</c:v>
                </c:pt>
                <c:pt idx="1">
                  <c:v>14.634146341463413</c:v>
                </c:pt>
                <c:pt idx="2">
                  <c:v>9.7560975609756095</c:v>
                </c:pt>
                <c:pt idx="3">
                  <c:v>9.7560975609756095</c:v>
                </c:pt>
                <c:pt idx="4">
                  <c:v>4.8780487804878048</c:v>
                </c:pt>
                <c:pt idx="5">
                  <c:v>14.634146341463413</c:v>
                </c:pt>
                <c:pt idx="6">
                  <c:v>29.268292682926827</c:v>
                </c:pt>
                <c:pt idx="7">
                  <c:v>7.3170731707317067</c:v>
                </c:pt>
                <c:pt idx="8">
                  <c:v>7.3170731707317067</c:v>
                </c:pt>
                <c:pt idx="9">
                  <c:v>26.829268292682929</c:v>
                </c:pt>
                <c:pt idx="10">
                  <c:v>9.7560975609756095</c:v>
                </c:pt>
                <c:pt idx="11">
                  <c:v>21.951219512195124</c:v>
                </c:pt>
              </c:numCache>
            </c:numRef>
          </c:val>
          <c:extLst>
            <c:ext xmlns:c16="http://schemas.microsoft.com/office/drawing/2014/chart" uri="{C3380CC4-5D6E-409C-BE32-E72D297353CC}">
              <c16:uniqueId val="{00000002-1B88-4AF9-9F56-4DD57B79149E}"/>
            </c:ext>
          </c:extLst>
        </c:ser>
        <c:ser>
          <c:idx val="3"/>
          <c:order val="3"/>
          <c:tx>
            <c:strRef>
              <c:f>'Quality Review'!$F$1</c:f>
              <c:strCache>
                <c:ptCount val="1"/>
                <c:pt idx="0">
                  <c:v>none</c:v>
                </c:pt>
              </c:strCache>
            </c:strRef>
          </c:tx>
          <c:spPr>
            <a:solidFill>
              <a:schemeClr val="accent6">
                <a:lumMod val="60000"/>
              </a:schemeClr>
            </a:solidFill>
            <a:ln>
              <a:noFill/>
            </a:ln>
            <a:effectLst/>
          </c:spPr>
          <c:invertIfNegative val="0"/>
          <c:cat>
            <c:multiLvlStrRef>
              <c:f>'Quality 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MASTER</c:v>
                  </c:pt>
                  <c:pt idx="8">
                    <c:v>EARS</c:v>
                  </c:pt>
                </c:lvl>
              </c:multiLvlStrCache>
            </c:multiLvlStrRef>
          </c:cat>
          <c:val>
            <c:numRef>
              <c:f>'Quality Review'!$F$2:$F$13</c:f>
              <c:numCache>
                <c:formatCode>General</c:formatCode>
                <c:ptCount val="12"/>
                <c:pt idx="0">
                  <c:v>56.09756097560976</c:v>
                </c:pt>
                <c:pt idx="1">
                  <c:v>36.585365853658537</c:v>
                </c:pt>
                <c:pt idx="2">
                  <c:v>41.463414634146339</c:v>
                </c:pt>
                <c:pt idx="3">
                  <c:v>53.658536585365859</c:v>
                </c:pt>
                <c:pt idx="4">
                  <c:v>24.390243902439025</c:v>
                </c:pt>
                <c:pt idx="5">
                  <c:v>7.3170731707317067</c:v>
                </c:pt>
                <c:pt idx="6">
                  <c:v>9.7560975609756095</c:v>
                </c:pt>
                <c:pt idx="7">
                  <c:v>12.195121951219512</c:v>
                </c:pt>
                <c:pt idx="8">
                  <c:v>14.634146341463413</c:v>
                </c:pt>
                <c:pt idx="9">
                  <c:v>7.3170731707317067</c:v>
                </c:pt>
                <c:pt idx="10">
                  <c:v>12.195121951219512</c:v>
                </c:pt>
                <c:pt idx="11">
                  <c:v>26.829268292682929</c:v>
                </c:pt>
              </c:numCache>
            </c:numRef>
          </c:val>
          <c:extLst>
            <c:ext xmlns:c16="http://schemas.microsoft.com/office/drawing/2014/chart" uri="{C3380CC4-5D6E-409C-BE32-E72D297353CC}">
              <c16:uniqueId val="{00000003-1B88-4AF9-9F56-4DD57B79149E}"/>
            </c:ext>
          </c:extLst>
        </c:ser>
        <c:dLbls>
          <c:showLegendKey val="0"/>
          <c:showVal val="0"/>
          <c:showCatName val="0"/>
          <c:showSerName val="0"/>
          <c:showPercent val="0"/>
          <c:showBubbleSize val="0"/>
        </c:dLbls>
        <c:gapWidth val="219"/>
        <c:overlap val="-27"/>
        <c:axId val="456803760"/>
        <c:axId val="456795888"/>
      </c:barChart>
      <c:catAx>
        <c:axId val="45680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95888"/>
        <c:crosses val="autoZero"/>
        <c:auto val="1"/>
        <c:lblAlgn val="ctr"/>
        <c:lblOffset val="100"/>
        <c:noMultiLvlLbl val="0"/>
      </c:catAx>
      <c:valAx>
        <c:axId val="4567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3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chartData>
  <cx:chart>
    <cx:title pos="t" align="ctr" overlay="0">
      <cx:tx>
        <cx:rich>
          <a:bodyPr rot="0" spcFirstLastPara="1" vertOverflow="ellipsis" vert="horz" wrap="square" lIns="0" tIns="0" rIns="0" bIns="0" anchor="ctr" anchorCtr="1"/>
          <a:lstStyle/>
          <a:p>
            <a:pPr algn="ctr">
              <a:defRPr/>
            </a:pPr>
            <a:r>
              <a:rPr lang="en-US"/>
              <a:t>Task Completion Time Writing</a:t>
            </a:r>
          </a:p>
        </cx:rich>
      </cx:tx>
    </cx:title>
    <cx:plotArea>
      <cx:plotAreaRegion>
        <cx:series layoutId="boxWhisker" uniqueId="{118C38B3-370E-4768-AFFB-505AD7EA689E}">
          <cx:tx>
            <cx:txData>
              <cx:v>EARS</cx:v>
            </cx:txData>
          </cx:tx>
          <cx:spPr>
            <a:solidFill>
              <a:schemeClr val="accent2"/>
            </a:solidFill>
            <a:ln>
              <a:solidFill>
                <a:schemeClr val="accent2">
                  <a:lumMod val="75000"/>
                </a:schemeClr>
              </a:solidFill>
            </a:ln>
          </cx:spPr>
          <cx:dataId val="0"/>
          <cx:layoutPr>
            <cx:visibility meanLine="0" meanMarker="1" nonoutliers="0" outliers="1"/>
            <cx:statistics quartileMethod="exclusive"/>
          </cx:layoutPr>
        </cx:series>
        <cx:series layoutId="boxWhisker" uniqueId="{C4C79E71-79DC-480C-97AC-7D5A57096951}">
          <cx:tx>
            <cx:txData>
              <cx:v>MASTER</cx:v>
            </cx:txData>
          </cx:tx>
          <cx:spPr>
            <a:solidFill>
              <a:schemeClr val="accent3"/>
            </a:solidFill>
            <a:ln>
              <a:solidFill>
                <a:schemeClr val="accent3">
                  <a:lumMod val="75000"/>
                </a:schemeClr>
              </a:solidFill>
            </a:ln>
          </cx:spPr>
          <cx:dataId val="1"/>
          <cx:layoutPr>
            <cx:visibility meanLine="0" meanMarker="1" nonoutliers="0" outliers="1"/>
            <cx:statistics quartileMethod="exclusive"/>
          </cx:layoutPr>
        </cx:series>
      </cx:plotAreaRegion>
      <cx:axis id="0">
        <cx:catScaling gapWidth="1"/>
        <cx:tickLabels/>
        <cx:txPr>
          <a:bodyPr rot="-60000000" spcFirstLastPara="1" vertOverflow="ellipsis" vert="horz" wrap="square" lIns="0" tIns="0" rIns="0" bIns="0" anchor="ctr" anchorCtr="1"/>
          <a:lstStyle/>
          <a:p>
            <a:pPr>
              <a:defRPr sz="2400"/>
            </a:pPr>
            <a:endParaRPr lang="en-US" sz="2400"/>
          </a:p>
        </cx:txPr>
      </cx:axis>
      <cx:axis id="1">
        <cx:valScaling max="0.012000000000000002" min="0"/>
        <cx:majorGridlines/>
        <cx:tickLabels/>
        <cx:numFmt formatCode="m &quot;min&quot;" sourceLinked="0"/>
        <cx:txPr>
          <a:bodyPr rot="-60000000" spcFirstLastPara="1" vertOverflow="ellipsis" vert="horz" wrap="square" lIns="0" tIns="0" rIns="0" bIns="0" anchor="ctr" anchorCtr="1"/>
          <a:lstStyle/>
          <a:p>
            <a:pPr>
              <a:defRPr sz="2800" b="0"/>
            </a:pPr>
            <a:endParaRPr lang="en-US" sz="2800" b="0"/>
          </a:p>
        </cx:txPr>
      </cx:axis>
    </cx:plotArea>
    <cx:legend pos="b" align="ctr" overlay="0">
      <cx:txPr>
        <a:bodyPr spcFirstLastPara="1" vertOverflow="ellipsis" wrap="square" lIns="0" tIns="0" rIns="0" bIns="0" anchor="ctr" anchorCtr="1"/>
        <a:lstStyle/>
        <a:p>
          <a:pPr>
            <a:defRPr sz="1600"/>
          </a:pPr>
          <a:endParaRPr lang="en-US" sz="1600"/>
        </a:p>
      </cx:txPr>
    </cx:legend>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data id="2">
      <cx:strDim type="cat">
        <cx:f>_xlchart.v1.9</cx:f>
      </cx:strDim>
      <cx:numDim type="val">
        <cx:f>_xlchart.v1.15</cx:f>
      </cx:numDim>
    </cx:data>
  </cx:chartData>
  <cx:chart>
    <cx:title pos="t" align="ctr" overlay="0">
      <cx:tx>
        <cx:rich>
          <a:bodyPr rot="0" spcFirstLastPara="1" vertOverflow="ellipsis" vert="horz" wrap="square" lIns="0" tIns="0" rIns="0" bIns="0" anchor="ctr" anchorCtr="1"/>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i="0" u="none" strike="noStrike" kern="1200" spc="0" baseline="0">
                <a:solidFill>
                  <a:sysClr val="windowText" lastClr="000000">
                    <a:lumMod val="65000"/>
                    <a:lumOff val="35000"/>
                  </a:sysClr>
                </a:solidFill>
                <a:effectLst/>
                <a:latin typeface="Calibri" panose="020F0502020204030204"/>
              </a:rPr>
              <a:t>Requirements Ranking (1:worst-6:best)</a:t>
            </a:r>
            <a:endParaRPr lang="en-US">
              <a:effectLst/>
            </a:endParaRPr>
          </a:p>
        </cx:rich>
      </cx:tx>
    </cx:title>
    <cx:plotArea>
      <cx:plotAreaRegion>
        <cx:series layoutId="boxWhisker" uniqueId="{A60F336F-0FD1-4E6F-9E10-406668110826}">
          <cx:tx>
            <cx:txData>
              <cx:f>_xlchart.v1.10</cx:f>
              <cx:v>Free</cx:v>
            </cx:txData>
          </cx:tx>
          <cx:dataId val="0"/>
          <cx:layoutPr>
            <cx:visibility meanLine="0" meanMarker="1" nonoutliers="0" outliers="1"/>
            <cx:statistics quartileMethod="inclusive"/>
          </cx:layoutPr>
        </cx:series>
        <cx:series layoutId="boxWhisker" uniqueId="{E958D4D1-3F75-43B6-B180-4F4F4E1D6460}">
          <cx:tx>
            <cx:txData>
              <cx:f>_xlchart.v1.12</cx:f>
              <cx:v>EARS</cx:v>
            </cx:txData>
          </cx:tx>
          <cx:dataId val="1"/>
          <cx:layoutPr>
            <cx:visibility meanLine="0" meanMarker="1" nonoutliers="0" outliers="1"/>
            <cx:statistics quartileMethod="inclusive"/>
          </cx:layoutPr>
        </cx:series>
        <cx:series layoutId="boxWhisker" uniqueId="{BFA2AA47-9BA7-4CB4-A790-DF3FBD6F213A}">
          <cx:tx>
            <cx:txData>
              <cx:f>_xlchart.v1.14</cx:f>
              <cx:v>MASTER</cx:v>
            </cx:txData>
          </cx:tx>
          <cx:dataId val="2"/>
          <cx:layoutPr>
            <cx:visibility meanLine="0" meanMarker="1" nonoutliers="0" outliers="1"/>
            <cx:statistics quartileMethod="inclusive"/>
          </cx:layoutPr>
        </cx:series>
      </cx:plotAreaRegion>
      <cx:axis id="0">
        <cx:catScaling gapWidth="1"/>
        <cx:tickLabels/>
      </cx:axis>
      <cx:axis id="1">
        <cx:valScaling min="0"/>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data id="2">
      <cx:numDim type="val">
        <cx:f>_xlchart.v1.8</cx:f>
      </cx:numDim>
    </cx:data>
  </cx:chartData>
  <cx:chart>
    <cx:title pos="t" align="ctr" overlay="0">
      <cx:tx>
        <cx:rich>
          <a:bodyPr rot="0" spcFirstLastPara="1" vertOverflow="ellipsis" vert="horz" wrap="square" lIns="0" tIns="0" rIns="0" bIns="0" anchor="ctr" anchorCtr="1"/>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i="0" u="none" strike="noStrike" kern="1200" spc="0" baseline="0">
                <a:solidFill>
                  <a:sysClr val="windowText" lastClr="000000">
                    <a:lumMod val="65000"/>
                    <a:lumOff val="35000"/>
                  </a:sysClr>
                </a:solidFill>
                <a:effectLst/>
                <a:latin typeface="Calibri" panose="020F0502020204030204"/>
              </a:rPr>
              <a:t>Requirements Ranking (1:worst-6:best)</a:t>
            </a:r>
            <a:endParaRPr lang="en-US">
              <a:effectLst/>
            </a:endParaRPr>
          </a:p>
        </cx:rich>
      </cx:tx>
    </cx:title>
    <cx:plotArea>
      <cx:plotAreaRegion>
        <cx:series layoutId="boxWhisker" uniqueId="{3730AE15-244A-408E-87A2-D1AD31C69D67}">
          <cx:tx>
            <cx:txData>
              <cx:f>_xlchart.v1.3</cx:f>
              <cx:v>Free</cx:v>
            </cx:txData>
          </cx:tx>
          <cx:dataId val="0"/>
          <cx:layoutPr>
            <cx:visibility meanLine="0" meanMarker="1" nonoutliers="0" outliers="1"/>
            <cx:statistics quartileMethod="exclusive"/>
          </cx:layoutPr>
        </cx:series>
        <cx:series layoutId="boxWhisker" uniqueId="{EFEB5FBC-8713-471F-855F-9E30296AC27D}">
          <cx:tx>
            <cx:txData>
              <cx:f>_xlchart.v1.5</cx:f>
              <cx:v>EARS</cx:v>
            </cx:txData>
          </cx:tx>
          <cx:dataId val="1"/>
          <cx:layoutPr>
            <cx:visibility meanLine="0" meanMarker="1" nonoutliers="0" outliers="1"/>
            <cx:statistics quartileMethod="exclusive"/>
          </cx:layoutPr>
        </cx:series>
        <cx:series layoutId="boxWhisker" uniqueId="{119CF926-D499-4BBF-862F-3C625881AC47}">
          <cx:tx>
            <cx:txData>
              <cx:f>_xlchart.v1.7</cx:f>
              <cx:v>MASTER</cx:v>
            </cx:txData>
          </cx:tx>
          <cx:dataId val="2"/>
          <cx:layoutPr>
            <cx:visibility meanLine="0" meanMarker="1" nonoutliers="0" outliers="1"/>
            <cx:statistics quartileMethod="exclusive"/>
          </cx:layoutPr>
        </cx:series>
      </cx:plotAreaRegion>
      <cx:axis id="0" hidden="1">
        <cx:catScaling gapWidth="1"/>
        <cx:tickLabels/>
      </cx:axis>
      <cx:axis id="1">
        <cx:valScaling/>
        <cx:majorGridlines/>
        <cx:tickLabels/>
        <cx:txPr>
          <a:bodyPr rot="-60000000" spcFirstLastPara="1" vertOverflow="ellipsis" vert="horz" wrap="square" lIns="0" tIns="0" rIns="0" bIns="0" anchor="ctr" anchorCtr="1"/>
          <a:lstStyle/>
          <a:p>
            <a:pPr>
              <a:defRPr sz="1400"/>
            </a:pPr>
            <a:endParaRPr lang="en-US" sz="1400"/>
          </a:p>
        </cx:txPr>
      </cx:axis>
    </cx:plotArea>
    <cx:legend pos="b" align="ctr" overlay="0"/>
  </cx:chart>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_xlchart.v1.17</cx:f>
      </cx:numDim>
    </cx:data>
  </cx:chartData>
  <cx:chart>
    <cx:plotArea>
      <cx:plotAreaRegion>
        <cx:series layoutId="sunburst" uniqueId="{E2CC6F0D-9A17-455A-B3D9-4DF03D948362}">
          <cx:dataLabels pos="ctr">
            <cx:visibility seriesName="0" categoryName="1" value="0"/>
          </cx:dataLabels>
          <cx:dataId val="0"/>
        </cx:series>
      </cx:plotAreaRegion>
    </cx:plotArea>
  </cx:chart>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_xlchart.v1.23</cx:f>
      </cx:numDim>
    </cx:data>
    <cx:data id="1">
      <cx:strDim type="cat">
        <cx:f>_xlchart.v1.21</cx:f>
      </cx:strDim>
      <cx:numDim type="val">
        <cx:f>_xlchart.v1.25</cx:f>
      </cx:numDim>
    </cx:data>
    <cx:data id="2">
      <cx:strDim type="cat">
        <cx:f>_xlchart.v1.19</cx:f>
      </cx:strDim>
      <cx:numDim type="val">
        <cx:f>_xlchart.v1.27</cx:f>
      </cx:numDim>
    </cx:data>
    <cx:data id="3">
      <cx:strDim type="cat">
        <cx:f>_xlchart.v1.18</cx:f>
      </cx:strDim>
      <cx:numDim type="val">
        <cx:f>_xlchart.v1.29</cx:f>
      </cx:numDim>
    </cx:data>
  </cx:chartData>
  <cx:chart>
    <cx:title pos="t" align="ctr" overlay="0">
      <cx:tx>
        <cx:rich>
          <a:bodyPr rot="0" spcFirstLastPara="1" vertOverflow="ellipsis" vert="horz" wrap="square" lIns="0" tIns="0" rIns="0" bIns="0" anchor="ctr" anchorCtr="1"/>
          <a:lstStyle/>
          <a:p>
            <a:pPr algn="ctr">
              <a:defRPr/>
            </a:pPr>
            <a:r>
              <a:rPr lang="en-US"/>
              <a:t>% Review per Requirement</a:t>
            </a:r>
          </a:p>
        </cx:rich>
      </cx:tx>
    </cx:title>
    <cx:plotArea>
      <cx:plotAreaRegion>
        <cx:series layoutId="boxWhisker" uniqueId="{BAC460D6-321E-45E0-906B-363F20B72349}">
          <cx:tx>
            <cx:txData>
              <cx:f>_xlchart.v1.22</cx:f>
              <cx:v>vague</cx:v>
            </cx:txData>
          </cx:tx>
          <cx:dataId val="0"/>
          <cx:layoutPr>
            <cx:visibility meanLine="0" meanMarker="1" nonoutliers="0" outliers="1"/>
            <cx:statistics quartileMethod="inclusive"/>
          </cx:layoutPr>
        </cx:series>
        <cx:series layoutId="boxWhisker" uniqueId="{206EBA35-2DC1-46A5-B3BA-FFDC0354CD19}">
          <cx:tx>
            <cx:txData>
              <cx:f>_xlchart.v1.24</cx:f>
              <cx:v>incomplete</cx:v>
            </cx:txData>
          </cx:tx>
          <cx:dataId val="1"/>
          <cx:layoutPr>
            <cx:visibility meanLine="0" meanMarker="1" nonoutliers="0" outliers="1"/>
            <cx:statistics quartileMethod="inclusive"/>
          </cx:layoutPr>
        </cx:series>
        <cx:series layoutId="boxWhisker" uniqueId="{1FDAF91B-6EBA-4FCC-8954-4FD7A31F67E0}">
          <cx:tx>
            <cx:txData>
              <cx:f>_xlchart.v1.26</cx:f>
              <cx:v>incorrect</cx:v>
            </cx:txData>
          </cx:tx>
          <cx:dataId val="2"/>
          <cx:layoutPr>
            <cx:visibility meanLine="0" meanMarker="1" nonoutliers="0" outliers="1"/>
            <cx:statistics quartileMethod="inclusive"/>
          </cx:layoutPr>
        </cx:series>
        <cx:series layoutId="boxWhisker" uniqueId="{8D73D6B5-61DC-463A-A55F-09B22A023194}">
          <cx:tx>
            <cx:txData>
              <cx:f>_xlchart.v1.28</cx:f>
              <cx:v>none</cx:v>
            </cx:txData>
          </cx:tx>
          <cx:dataId val="3"/>
          <cx:layoutPr>
            <cx:visibility meanLine="0" meanMarker="1" nonoutliers="0" outliers="1"/>
            <cx:statistics quartileMethod="inclusive"/>
          </cx:layoutPr>
        </cx:series>
      </cx:plotAreaRegion>
      <cx:axis id="0">
        <cx:catScaling gapWidth="1"/>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_xlchart.v1.32</cx:f>
      </cx:strDim>
      <cx:numDim type="val">
        <cx:f>_xlchart.v1.35</cx:f>
      </cx:numDim>
    </cx:data>
    <cx:data id="1">
      <cx:strDim type="cat">
        <cx:f>_xlchart.v1.33</cx:f>
      </cx:strDim>
      <cx:numDim type="val">
        <cx:f>_xlchart.v1.37</cx:f>
      </cx:numDim>
    </cx:data>
    <cx:data id="2">
      <cx:strDim type="cat">
        <cx:f>_xlchart.v1.31</cx:f>
      </cx:strDim>
      <cx:numDim type="val">
        <cx:f>_xlchart.v1.39</cx:f>
      </cx:numDim>
    </cx:data>
    <cx:data id="3">
      <cx:strDim type="cat">
        <cx:f>_xlchart.v1.30</cx:f>
      </cx:strDim>
      <cx:numDim type="val">
        <cx:f>_xlchart.v1.41</cx:f>
      </cx:numDim>
    </cx:data>
  </cx:chartData>
  <cx:chart>
    <cx:title pos="t" align="ctr" overlay="0">
      <cx:tx>
        <cx:rich>
          <a:bodyPr rot="0" spcFirstLastPara="1" vertOverflow="ellipsis" vert="horz" wrap="square" lIns="0" tIns="0" rIns="0" bIns="0" anchor="ctr" anchorCtr="1"/>
          <a:lstStyle/>
          <a:p>
            <a:pPr algn="ctr">
              <a:defRPr/>
            </a:pPr>
            <a:r>
              <a:rPr lang="en-US"/>
              <a:t>% Review per Template System</a:t>
            </a:r>
          </a:p>
        </cx:rich>
      </cx:tx>
    </cx:title>
    <cx:plotArea>
      <cx:plotAreaRegion>
        <cx:series layoutId="boxWhisker" uniqueId="{0F7EC201-67C7-4C48-B96D-520AB6462A20}">
          <cx:tx>
            <cx:txData>
              <cx:f>_xlchart.v1.34</cx:f>
              <cx:v>vague</cx:v>
            </cx:txData>
          </cx:tx>
          <cx:dataId val="0"/>
          <cx:layoutPr>
            <cx:visibility meanLine="0" meanMarker="1" nonoutliers="0" outliers="1"/>
            <cx:statistics quartileMethod="inclusive"/>
          </cx:layoutPr>
        </cx:series>
        <cx:series layoutId="boxWhisker" uniqueId="{D3302729-2066-4247-AFE1-C5E3C6B6E0AF}">
          <cx:tx>
            <cx:txData>
              <cx:f>_xlchart.v1.36</cx:f>
              <cx:v>incomplete</cx:v>
            </cx:txData>
          </cx:tx>
          <cx:dataId val="1"/>
          <cx:layoutPr>
            <cx:visibility meanLine="0" meanMarker="1" nonoutliers="0" outliers="1"/>
            <cx:statistics quartileMethod="inclusive"/>
          </cx:layoutPr>
        </cx:series>
        <cx:series layoutId="boxWhisker" uniqueId="{FC19B173-DA5B-4900-A23E-03C99C76399F}">
          <cx:tx>
            <cx:txData>
              <cx:f>_xlchart.v1.38</cx:f>
              <cx:v>incorrect</cx:v>
            </cx:txData>
          </cx:tx>
          <cx:dataId val="2"/>
          <cx:layoutPr>
            <cx:visibility meanLine="0" meanMarker="1" nonoutliers="0" outliers="1"/>
            <cx:statistics quartileMethod="inclusive"/>
          </cx:layoutPr>
        </cx:series>
        <cx:series layoutId="boxWhisker" uniqueId="{4C86F218-A3B9-40D9-B3DD-E9387CE1D1D1}">
          <cx:tx>
            <cx:txData>
              <cx:f>_xlchart.v1.40</cx:f>
              <cx:v>none</cx:v>
            </cx:txData>
          </cx:tx>
          <cx:dataId val="3"/>
          <cx:layoutPr>
            <cx:visibility meanLine="0" meanMarker="1" nonoutliers="0" outliers="1"/>
            <cx:statistics quartileMethod="inclusive"/>
          </cx:layoutPr>
        </cx:series>
      </cx:plotAreaRegion>
      <cx:axis id="0">
        <cx:catScaling gapWidth="1"/>
        <cx:tickLabels/>
        <cx:txPr>
          <a:bodyPr rot="-60000000" spcFirstLastPara="1" vertOverflow="ellipsis" vert="horz" wrap="square" lIns="0" tIns="0" rIns="0" bIns="0" anchor="ctr" anchorCtr="1"/>
          <a:lstStyle/>
          <a:p>
            <a:pPr>
              <a:defRPr sz="1200"/>
            </a:pPr>
            <a:endParaRPr lang="en-US" sz="1200"/>
          </a:p>
        </cx:txPr>
      </cx:axis>
      <cx:axis id="1">
        <cx:valScaling/>
        <cx:majorGridlines/>
        <cx:tickLabels/>
        <cx:txPr>
          <a:bodyPr rot="-60000000" spcFirstLastPara="1" vertOverflow="ellipsis" vert="horz" wrap="square" lIns="0" tIns="0" rIns="0" bIns="0" anchor="ctr" anchorCtr="1"/>
          <a:lstStyle/>
          <a:p>
            <a:pPr>
              <a:defRPr sz="1200"/>
            </a:pPr>
            <a:endParaRPr lang="en-US" sz="1200"/>
          </a:p>
        </cx:txPr>
      </cx:axis>
    </cx:plotArea>
    <cx:legend pos="b" align="ctr" overlay="0">
      <cx:txPr>
        <a:bodyPr spcFirstLastPara="1" vertOverflow="ellipsis" wrap="square" lIns="0" tIns="0" rIns="0" bIns="0" anchor="ctr" anchorCtr="1"/>
        <a:lstStyle/>
        <a:p>
          <a:pPr>
            <a:defRPr sz="1200"/>
          </a:pPr>
          <a:endParaRPr lang="en-US" sz="1200"/>
        </a:p>
      </cx:txPr>
    </cx:legend>
  </cx:chart>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zoomScale="132" workbookViewId="0" zoomToFit="1"/>
  </sheetViews>
  <pageMargins left="0.7" right="0.7" top="0.78740157499999996" bottom="0.78740157499999996" header="0.3" footer="0.3"/>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6.xml"/><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absoluteAnchor>
    <xdr:pos x="0" y="0"/>
    <xdr:ext cx="9294091" cy="6010852"/>
    <mc:AlternateContent xmlns:mc="http://schemas.openxmlformats.org/markup-compatibility/2006">
      <mc:Choice xmlns:cx1="http://schemas.microsoft.com/office/drawing/2015/9/8/chartex" Requires="cx1">
        <xdr:graphicFrame macro="">
          <xdr:nvGraphicFramePr>
            <xdr:cNvPr id="2" name="Diagramm 1"/>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hteck 1"/>
        <cdr:cNvSpPr>
          <a:spLocks xmlns:a="http://schemas.openxmlformats.org/drawingml/2006/main" noTextEdit="1"/>
        </cdr:cNvSpPr>
      </cdr:nvSpPr>
      <cdr:spPr>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Dieses Diagramm ist in Ihrer Version von Excel nicht verfügbar.
Wenn Sie diese Form bearbeiten oder diese Arbeitsmappe in einem anderen Dateiformat speichern, wird das Diagramm dauerhaft beschädigt.</a:t>
          </a: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614362</xdr:colOff>
      <xdr:row>1</xdr:row>
      <xdr:rowOff>104775</xdr:rowOff>
    </xdr:from>
    <xdr:to>
      <xdr:col>10</xdr:col>
      <xdr:colOff>157162</xdr:colOff>
      <xdr:row>13</xdr:row>
      <xdr:rowOff>114300</xdr:rowOff>
    </xdr:to>
    <mc:AlternateContent xmlns:mc="http://schemas.openxmlformats.org/markup-compatibility/2006">
      <mc:Choice xmlns:cx1="http://schemas.microsoft.com/office/drawing/2015/9/8/chartex" Requires="cx1">
        <xdr:graphicFrame macro="">
          <xdr:nvGraphicFramePr>
            <xdr:cNvPr id="4" name="Diagramm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671512</xdr:colOff>
      <xdr:row>16</xdr:row>
      <xdr:rowOff>95250</xdr:rowOff>
    </xdr:from>
    <xdr:to>
      <xdr:col>8</xdr:col>
      <xdr:colOff>647700</xdr:colOff>
      <xdr:row>29</xdr:row>
      <xdr:rowOff>76200</xdr:rowOff>
    </xdr:to>
    <mc:AlternateContent xmlns:mc="http://schemas.openxmlformats.org/markup-compatibility/2006">
      <mc:Choice xmlns:cx1="http://schemas.microsoft.com/office/drawing/2015/9/8/chartex" Requires="cx1">
        <xdr:graphicFrame macro="">
          <xdr:nvGraphicFramePr>
            <xdr:cNvPr id="5" name="Diagramm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10</xdr:row>
      <xdr:rowOff>38100</xdr:rowOff>
    </xdr:from>
    <xdr:to>
      <xdr:col>7</xdr:col>
      <xdr:colOff>142875</xdr:colOff>
      <xdr:row>24</xdr:row>
      <xdr:rowOff>114300</xdr:rowOff>
    </xdr:to>
    <mc:AlternateContent xmlns:mc="http://schemas.openxmlformats.org/markup-compatibility/2006">
      <mc:Choice xmlns:cx1="http://schemas.microsoft.com/office/drawing/2015/9/8/chartex" Requires="cx1">
        <xdr:graphicFrame macro="">
          <xdr:nvGraphicFramePr>
            <xdr:cNvPr id="2" name="Diagramm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285752</xdr:colOff>
      <xdr:row>2</xdr:row>
      <xdr:rowOff>66675</xdr:rowOff>
    </xdr:from>
    <xdr:to>
      <xdr:col>4</xdr:col>
      <xdr:colOff>600075</xdr:colOff>
      <xdr:row>12</xdr:row>
      <xdr:rowOff>27051</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0</xdr:row>
      <xdr:rowOff>0</xdr:rowOff>
    </xdr:from>
    <xdr:to>
      <xdr:col>9</xdr:col>
      <xdr:colOff>571500</xdr:colOff>
      <xdr:row>14</xdr:row>
      <xdr:rowOff>76200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0</xdr:row>
      <xdr:rowOff>123825</xdr:rowOff>
    </xdr:from>
    <xdr:to>
      <xdr:col>12</xdr:col>
      <xdr:colOff>295275</xdr:colOff>
      <xdr:row>15</xdr:row>
      <xdr:rowOff>9525</xdr:rowOff>
    </xdr:to>
    <mc:AlternateContent xmlns:mc="http://schemas.openxmlformats.org/markup-compatibility/2006">
      <mc:Choice xmlns:cx1="http://schemas.microsoft.com/office/drawing/2015/9/8/chartex" Requires="cx1">
        <xdr:graphicFrame macro="">
          <xdr:nvGraphicFramePr>
            <xdr:cNvPr id="2" name="Diagramm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6</xdr:col>
      <xdr:colOff>300037</xdr:colOff>
      <xdr:row>31</xdr:row>
      <xdr:rowOff>180975</xdr:rowOff>
    </xdr:from>
    <xdr:to>
      <xdr:col>12</xdr:col>
      <xdr:colOff>295275</xdr:colOff>
      <xdr:row>46</xdr:row>
      <xdr:rowOff>66675</xdr:rowOff>
    </xdr:to>
    <mc:AlternateContent xmlns:mc="http://schemas.openxmlformats.org/markup-compatibility/2006">
      <mc:Choice xmlns:cx1="http://schemas.microsoft.com/office/drawing/2015/9/8/chartex" Requires="cx1">
        <xdr:graphicFrame macro="">
          <xdr:nvGraphicFramePr>
            <xdr:cNvPr id="4" name="Diagramm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6</xdr:col>
      <xdr:colOff>433387</xdr:colOff>
      <xdr:row>15</xdr:row>
      <xdr:rowOff>161925</xdr:rowOff>
    </xdr:from>
    <xdr:to>
      <xdr:col>11</xdr:col>
      <xdr:colOff>814387</xdr:colOff>
      <xdr:row>31</xdr:row>
      <xdr:rowOff>9525</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rosser/Documents/TReqs/Diss/fig/4_temp/user_experi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jectBackground"/>
      <sheetName val="SubjectBackgroundChart"/>
      <sheetName val="QualityReview"/>
      <sheetName val="Stat"/>
    </sheetNames>
    <sheetDataSet>
      <sheetData sheetId="0">
        <row r="1">
          <cell r="B1" t="str">
            <v>S1</v>
          </cell>
        </row>
        <row r="2">
          <cell r="F2" t="str">
            <v>S1</v>
          </cell>
          <cell r="G2" t="str">
            <v>Industry Expert</v>
          </cell>
          <cell r="H2">
            <v>5</v>
          </cell>
        </row>
        <row r="3">
          <cell r="G3" t="str">
            <v>Researcher</v>
          </cell>
          <cell r="H3">
            <v>0</v>
          </cell>
        </row>
        <row r="4">
          <cell r="G4" t="str">
            <v>Student</v>
          </cell>
          <cell r="H4">
            <v>15</v>
          </cell>
        </row>
        <row r="5">
          <cell r="F5" t="str">
            <v>S2</v>
          </cell>
          <cell r="G5" t="str">
            <v>Industry Expert</v>
          </cell>
          <cell r="H5">
            <v>4</v>
          </cell>
        </row>
        <row r="6">
          <cell r="G6" t="str">
            <v>Researcher</v>
          </cell>
          <cell r="H6">
            <v>1</v>
          </cell>
        </row>
        <row r="7">
          <cell r="G7" t="str">
            <v>Student</v>
          </cell>
          <cell r="H7">
            <v>38</v>
          </cell>
        </row>
      </sheetData>
      <sheetData sheetId="1"/>
      <sheetData sheetId="2">
        <row r="1">
          <cell r="C1" t="str">
            <v>vague</v>
          </cell>
          <cell r="D1" t="str">
            <v>incomplete</v>
          </cell>
          <cell r="E1" t="str">
            <v>incorrect</v>
          </cell>
          <cell r="F1" t="str">
            <v>none</v>
          </cell>
        </row>
        <row r="2">
          <cell r="A2" t="str">
            <v>Free</v>
          </cell>
          <cell r="B2" t="str">
            <v>Req1</v>
          </cell>
          <cell r="C2">
            <v>43.902439024390247</v>
          </cell>
          <cell r="D2">
            <v>26.829268292682929</v>
          </cell>
          <cell r="E2">
            <v>7.3170731707317067</v>
          </cell>
          <cell r="F2">
            <v>56.09756097560976</v>
          </cell>
        </row>
        <row r="3">
          <cell r="B3" t="str">
            <v>Req2</v>
          </cell>
          <cell r="C3">
            <v>43.902439024390247</v>
          </cell>
          <cell r="D3">
            <v>17.073170731707318</v>
          </cell>
          <cell r="E3">
            <v>14.634146341463413</v>
          </cell>
          <cell r="F3">
            <v>36.585365853658537</v>
          </cell>
        </row>
        <row r="4">
          <cell r="B4" t="str">
            <v>Req3</v>
          </cell>
          <cell r="C4">
            <v>21.951219512195124</v>
          </cell>
          <cell r="D4">
            <v>17.073170731707318</v>
          </cell>
          <cell r="E4">
            <v>9.7560975609756095</v>
          </cell>
          <cell r="F4">
            <v>41.463414634146339</v>
          </cell>
        </row>
        <row r="5">
          <cell r="B5" t="str">
            <v>Req4</v>
          </cell>
          <cell r="C5">
            <v>43.902439024390247</v>
          </cell>
          <cell r="D5">
            <v>4.8780487804878048</v>
          </cell>
          <cell r="E5">
            <v>9.7560975609756095</v>
          </cell>
          <cell r="F5">
            <v>53.658536585365859</v>
          </cell>
        </row>
        <row r="6">
          <cell r="A6" t="str">
            <v>MASTER</v>
          </cell>
          <cell r="B6" t="str">
            <v>Req1</v>
          </cell>
          <cell r="C6">
            <v>39.024390243902438</v>
          </cell>
          <cell r="D6">
            <v>21.951219512195124</v>
          </cell>
          <cell r="E6">
            <v>4.8780487804878048</v>
          </cell>
          <cell r="F6">
            <v>24.390243902439025</v>
          </cell>
        </row>
        <row r="7">
          <cell r="B7" t="str">
            <v>Req2</v>
          </cell>
          <cell r="C7">
            <v>36.585365853658537</v>
          </cell>
          <cell r="D7">
            <v>31.707317073170731</v>
          </cell>
          <cell r="E7">
            <v>14.634146341463413</v>
          </cell>
          <cell r="F7">
            <v>7.3170731707317067</v>
          </cell>
        </row>
        <row r="8">
          <cell r="B8" t="str">
            <v>Req3</v>
          </cell>
          <cell r="C8">
            <v>29.268292682926827</v>
          </cell>
          <cell r="D8">
            <v>31.707317073170731</v>
          </cell>
          <cell r="E8">
            <v>29.268292682926827</v>
          </cell>
          <cell r="F8">
            <v>9.7560975609756095</v>
          </cell>
        </row>
        <row r="9">
          <cell r="B9" t="str">
            <v>Req4</v>
          </cell>
          <cell r="C9">
            <v>29.268292682926827</v>
          </cell>
          <cell r="D9">
            <v>21.951219512195124</v>
          </cell>
          <cell r="E9">
            <v>7.3170731707317067</v>
          </cell>
          <cell r="F9">
            <v>12.195121951219512</v>
          </cell>
        </row>
        <row r="10">
          <cell r="A10" t="str">
            <v>EARS</v>
          </cell>
          <cell r="B10" t="str">
            <v>Req1</v>
          </cell>
          <cell r="C10">
            <v>65.853658536585371</v>
          </cell>
          <cell r="D10">
            <v>26.829268292682929</v>
          </cell>
          <cell r="E10">
            <v>7.3170731707317067</v>
          </cell>
          <cell r="F10">
            <v>14.634146341463413</v>
          </cell>
        </row>
        <row r="11">
          <cell r="B11" t="str">
            <v>Req2</v>
          </cell>
          <cell r="C11">
            <v>26.829268292682929</v>
          </cell>
          <cell r="D11">
            <v>41.463414634146339</v>
          </cell>
          <cell r="E11">
            <v>26.829268292682929</v>
          </cell>
          <cell r="F11">
            <v>7.3170731707317067</v>
          </cell>
        </row>
        <row r="12">
          <cell r="B12" t="str">
            <v>Req3</v>
          </cell>
          <cell r="C12">
            <v>36.585365853658537</v>
          </cell>
          <cell r="D12">
            <v>26.829268292682929</v>
          </cell>
          <cell r="E12">
            <v>9.7560975609756095</v>
          </cell>
          <cell r="F12">
            <v>12.195121951219512</v>
          </cell>
        </row>
        <row r="13">
          <cell r="B13" t="str">
            <v>Req4</v>
          </cell>
          <cell r="C13">
            <v>41.463414634146339</v>
          </cell>
          <cell r="D13">
            <v>34.146341463414636</v>
          </cell>
          <cell r="E13">
            <v>21.951219512195124</v>
          </cell>
          <cell r="F13">
            <v>26.829268292682929</v>
          </cell>
        </row>
        <row r="22">
          <cell r="C22" t="str">
            <v>vague</v>
          </cell>
          <cell r="D22" t="str">
            <v>incomplete</v>
          </cell>
          <cell r="E22" t="str">
            <v>incorrect</v>
          </cell>
          <cell r="F22" t="str">
            <v>none</v>
          </cell>
        </row>
        <row r="23">
          <cell r="A23" t="str">
            <v>Free</v>
          </cell>
          <cell r="C23">
            <v>43.902439024390247</v>
          </cell>
          <cell r="D23">
            <v>26.829268292682929</v>
          </cell>
          <cell r="E23">
            <v>7.3170731707317067</v>
          </cell>
          <cell r="F23">
            <v>56.09756097560976</v>
          </cell>
        </row>
        <row r="24">
          <cell r="A24" t="str">
            <v>Free</v>
          </cell>
          <cell r="C24">
            <v>43.902439024390247</v>
          </cell>
          <cell r="D24">
            <v>17.073170731707318</v>
          </cell>
          <cell r="E24">
            <v>14.634146341463413</v>
          </cell>
          <cell r="F24">
            <v>36.585365853658537</v>
          </cell>
        </row>
        <row r="25">
          <cell r="A25" t="str">
            <v>Free</v>
          </cell>
          <cell r="C25">
            <v>21.951219512195124</v>
          </cell>
          <cell r="D25">
            <v>17.073170731707318</v>
          </cell>
          <cell r="E25">
            <v>9.7560975609756095</v>
          </cell>
          <cell r="F25">
            <v>41.463414634146339</v>
          </cell>
        </row>
        <row r="26">
          <cell r="A26" t="str">
            <v>Free</v>
          </cell>
          <cell r="C26">
            <v>43.902439024390247</v>
          </cell>
          <cell r="D26">
            <v>4.8780487804878048</v>
          </cell>
          <cell r="E26">
            <v>9.7560975609756095</v>
          </cell>
          <cell r="F26">
            <v>53.658536585365859</v>
          </cell>
        </row>
        <row r="27">
          <cell r="A27" t="str">
            <v>MASTER</v>
          </cell>
          <cell r="C27">
            <v>39.024390243902438</v>
          </cell>
          <cell r="D27">
            <v>21.951219512195124</v>
          </cell>
          <cell r="E27">
            <v>4.8780487804878048</v>
          </cell>
          <cell r="F27">
            <v>24.390243902439025</v>
          </cell>
        </row>
        <row r="28">
          <cell r="A28" t="str">
            <v>MASTER</v>
          </cell>
          <cell r="C28">
            <v>36.585365853658537</v>
          </cell>
          <cell r="D28">
            <v>31.707317073170731</v>
          </cell>
          <cell r="E28">
            <v>14.634146341463413</v>
          </cell>
          <cell r="F28">
            <v>7.3170731707317067</v>
          </cell>
        </row>
        <row r="29">
          <cell r="A29" t="str">
            <v>MASTER</v>
          </cell>
          <cell r="C29">
            <v>29.268292682926827</v>
          </cell>
          <cell r="D29">
            <v>31.707317073170731</v>
          </cell>
          <cell r="E29">
            <v>29.268292682926827</v>
          </cell>
          <cell r="F29">
            <v>9.7560975609756095</v>
          </cell>
        </row>
        <row r="30">
          <cell r="A30" t="str">
            <v>MASTER</v>
          </cell>
          <cell r="C30">
            <v>29.268292682926827</v>
          </cell>
          <cell r="D30">
            <v>21.951219512195124</v>
          </cell>
          <cell r="E30">
            <v>7.3170731707317067</v>
          </cell>
          <cell r="F30">
            <v>12.195121951219512</v>
          </cell>
        </row>
        <row r="31">
          <cell r="A31" t="str">
            <v>EARS</v>
          </cell>
          <cell r="C31">
            <v>65.853658536585371</v>
          </cell>
          <cell r="D31">
            <v>26.829268292682929</v>
          </cell>
          <cell r="E31">
            <v>7.3170731707317067</v>
          </cell>
          <cell r="F31">
            <v>14.634146341463413</v>
          </cell>
        </row>
        <row r="32">
          <cell r="A32" t="str">
            <v>EARS</v>
          </cell>
          <cell r="C32">
            <v>26.829268292682929</v>
          </cell>
          <cell r="D32">
            <v>41.463414634146339</v>
          </cell>
          <cell r="E32">
            <v>26.829268292682929</v>
          </cell>
          <cell r="F32">
            <v>7.3170731707317067</v>
          </cell>
        </row>
        <row r="33">
          <cell r="A33" t="str">
            <v>EARS</v>
          </cell>
          <cell r="C33">
            <v>36.585365853658537</v>
          </cell>
          <cell r="D33">
            <v>26.829268292682929</v>
          </cell>
          <cell r="E33">
            <v>9.7560975609756095</v>
          </cell>
          <cell r="F33">
            <v>12.195121951219512</v>
          </cell>
        </row>
        <row r="34">
          <cell r="A34" t="str">
            <v>EARS</v>
          </cell>
          <cell r="C34">
            <v>41.463414634146339</v>
          </cell>
          <cell r="D34">
            <v>34.146341463414636</v>
          </cell>
          <cell r="E34">
            <v>21.951219512195124</v>
          </cell>
          <cell r="F34">
            <v>26.829268292682929</v>
          </cell>
        </row>
      </sheetData>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
  <sheetViews>
    <sheetView workbookViewId="0">
      <selection activeCell="K32" sqref="K32"/>
    </sheetView>
  </sheetViews>
  <sheetFormatPr baseColWidth="10" defaultRowHeight="14.25" x14ac:dyDescent="0.2"/>
  <sheetData>
    <row r="1" spans="1:4" ht="15" thickBot="1" x14ac:dyDescent="0.25">
      <c r="A1" t="s">
        <v>239</v>
      </c>
      <c r="B1" t="s">
        <v>240</v>
      </c>
      <c r="C1" t="s">
        <v>242</v>
      </c>
      <c r="D1" t="s">
        <v>241</v>
      </c>
    </row>
    <row r="2" spans="1:4" ht="15" thickBot="1" x14ac:dyDescent="0.25">
      <c r="A2" s="1" t="s">
        <v>174</v>
      </c>
      <c r="B2" s="2">
        <v>1</v>
      </c>
      <c r="C2" s="2">
        <v>3</v>
      </c>
      <c r="D2" s="2">
        <v>5</v>
      </c>
    </row>
    <row r="3" spans="1:4" ht="26.25" thickBot="1" x14ac:dyDescent="0.25">
      <c r="A3" s="1" t="s">
        <v>171</v>
      </c>
      <c r="B3" s="2">
        <v>2</v>
      </c>
      <c r="C3" s="2">
        <v>5</v>
      </c>
      <c r="D3" s="2">
        <v>5</v>
      </c>
    </row>
    <row r="4" spans="1:4" ht="15" thickBot="1" x14ac:dyDescent="0.25">
      <c r="A4" s="1" t="s">
        <v>243</v>
      </c>
      <c r="B4" s="2">
        <v>2</v>
      </c>
      <c r="C4" s="2">
        <v>4</v>
      </c>
      <c r="D4" s="2">
        <v>3</v>
      </c>
    </row>
    <row r="5" spans="1:4" ht="15" thickBot="1" x14ac:dyDescent="0.25">
      <c r="A5" s="1" t="s">
        <v>174</v>
      </c>
      <c r="B5" s="2">
        <v>1</v>
      </c>
      <c r="C5" s="2">
        <v>2</v>
      </c>
      <c r="D5" s="2">
        <v>3</v>
      </c>
    </row>
    <row r="6" spans="1:4" ht="15" thickBot="1" x14ac:dyDescent="0.25">
      <c r="A6" s="1" t="s">
        <v>174</v>
      </c>
      <c r="B6" s="2">
        <v>1</v>
      </c>
      <c r="C6" s="2">
        <v>5</v>
      </c>
      <c r="D6" s="2">
        <v>3</v>
      </c>
    </row>
    <row r="7" spans="1:4" ht="15" thickBot="1" x14ac:dyDescent="0.25">
      <c r="A7" s="1" t="s">
        <v>174</v>
      </c>
      <c r="B7" s="2">
        <v>3</v>
      </c>
      <c r="C7" s="2">
        <v>3</v>
      </c>
      <c r="D7" s="2">
        <v>2</v>
      </c>
    </row>
    <row r="8" spans="1:4" ht="15" thickBot="1" x14ac:dyDescent="0.25">
      <c r="A8" s="1" t="s">
        <v>174</v>
      </c>
      <c r="B8" s="2">
        <v>3</v>
      </c>
      <c r="C8" s="2">
        <v>4</v>
      </c>
      <c r="D8" s="2">
        <v>4</v>
      </c>
    </row>
    <row r="9" spans="1:4" ht="15" thickBot="1" x14ac:dyDescent="0.25">
      <c r="A9" s="1" t="s">
        <v>174</v>
      </c>
      <c r="B9" s="2">
        <v>3</v>
      </c>
      <c r="C9" s="2">
        <v>3</v>
      </c>
      <c r="D9" s="2">
        <v>5</v>
      </c>
    </row>
    <row r="10" spans="1:4" ht="15" thickBot="1" x14ac:dyDescent="0.25">
      <c r="A10" s="1" t="s">
        <v>174</v>
      </c>
      <c r="B10" s="2">
        <v>2</v>
      </c>
      <c r="C10" s="2">
        <v>4</v>
      </c>
      <c r="D10" s="2">
        <v>3</v>
      </c>
    </row>
    <row r="11" spans="1:4" ht="15" thickBot="1" x14ac:dyDescent="0.25">
      <c r="A11" s="1" t="s">
        <v>174</v>
      </c>
      <c r="B11" s="2">
        <v>1</v>
      </c>
      <c r="C11" s="2">
        <v>2</v>
      </c>
      <c r="D11" s="2">
        <v>3</v>
      </c>
    </row>
    <row r="12" spans="1:4" ht="15" thickBot="1" x14ac:dyDescent="0.25">
      <c r="A12" s="1" t="s">
        <v>174</v>
      </c>
      <c r="B12" s="2">
        <v>5</v>
      </c>
      <c r="C12" s="2">
        <v>3</v>
      </c>
      <c r="D12" s="2">
        <v>2</v>
      </c>
    </row>
    <row r="13" spans="1:4" ht="15" thickBot="1" x14ac:dyDescent="0.25">
      <c r="A13" s="1" t="s">
        <v>174</v>
      </c>
      <c r="B13" s="2">
        <v>3</v>
      </c>
      <c r="C13" s="2">
        <v>3</v>
      </c>
      <c r="D13" s="2">
        <v>3</v>
      </c>
    </row>
    <row r="14" spans="1:4" ht="15" thickBot="1" x14ac:dyDescent="0.25">
      <c r="A14" s="1" t="s">
        <v>174</v>
      </c>
      <c r="B14" s="2">
        <v>2</v>
      </c>
      <c r="C14" s="2">
        <v>5</v>
      </c>
      <c r="D14" s="2">
        <v>3</v>
      </c>
    </row>
    <row r="15" spans="1:4" ht="15" thickBot="1" x14ac:dyDescent="0.25">
      <c r="A15" s="1" t="s">
        <v>174</v>
      </c>
      <c r="B15" s="2">
        <v>1</v>
      </c>
      <c r="C15" s="2">
        <v>3</v>
      </c>
      <c r="D15" s="2">
        <v>5</v>
      </c>
    </row>
    <row r="16" spans="1:4" ht="15" thickBot="1" x14ac:dyDescent="0.25">
      <c r="A16" s="1" t="s">
        <v>174</v>
      </c>
      <c r="B16" s="2">
        <v>1</v>
      </c>
      <c r="C16" s="2">
        <v>3</v>
      </c>
      <c r="D16" s="2">
        <v>5</v>
      </c>
    </row>
    <row r="17" spans="1:4" ht="26.25" thickBot="1" x14ac:dyDescent="0.25">
      <c r="A17" s="1" t="s">
        <v>171</v>
      </c>
      <c r="B17" s="2">
        <v>5</v>
      </c>
      <c r="C17" s="2">
        <v>3</v>
      </c>
      <c r="D17" s="2">
        <v>1</v>
      </c>
    </row>
    <row r="18" spans="1:4" ht="15" thickBot="1" x14ac:dyDescent="0.25">
      <c r="A18" s="1" t="s">
        <v>174</v>
      </c>
      <c r="B18" s="2">
        <v>3</v>
      </c>
      <c r="C18" s="2">
        <v>2</v>
      </c>
      <c r="D18" s="2">
        <v>5</v>
      </c>
    </row>
    <row r="19" spans="1:4" ht="15" thickBot="1" x14ac:dyDescent="0.25">
      <c r="A19" s="1" t="s">
        <v>174</v>
      </c>
      <c r="B19" s="2">
        <v>5</v>
      </c>
      <c r="C19" s="2">
        <v>3</v>
      </c>
      <c r="D19" s="2">
        <v>4</v>
      </c>
    </row>
    <row r="20" spans="1:4" ht="15" thickBot="1" x14ac:dyDescent="0.25">
      <c r="A20" s="1" t="s">
        <v>174</v>
      </c>
      <c r="B20" s="2">
        <v>5</v>
      </c>
      <c r="C20" s="2">
        <v>4</v>
      </c>
      <c r="D20" s="2">
        <v>3</v>
      </c>
    </row>
    <row r="21" spans="1:4" ht="15" thickBot="1" x14ac:dyDescent="0.25">
      <c r="A21" s="1" t="s">
        <v>174</v>
      </c>
      <c r="B21" s="2">
        <v>5</v>
      </c>
      <c r="C21" s="2">
        <v>3</v>
      </c>
      <c r="D21" s="2">
        <v>3</v>
      </c>
    </row>
    <row r="22" spans="1:4" ht="15" thickBot="1" x14ac:dyDescent="0.25">
      <c r="A22" s="1" t="s">
        <v>174</v>
      </c>
      <c r="B22" s="2">
        <v>5</v>
      </c>
      <c r="C22" s="2">
        <v>5</v>
      </c>
      <c r="D22" s="2">
        <v>4</v>
      </c>
    </row>
    <row r="23" spans="1:4" ht="15" thickBot="1" x14ac:dyDescent="0.25">
      <c r="A23" s="1" t="s">
        <v>174</v>
      </c>
      <c r="B23" s="2">
        <v>2</v>
      </c>
      <c r="C23" s="2">
        <v>5</v>
      </c>
      <c r="D23" s="2">
        <v>3</v>
      </c>
    </row>
    <row r="24" spans="1:4" ht="15" thickBot="1" x14ac:dyDescent="0.25">
      <c r="A24" s="1" t="s">
        <v>174</v>
      </c>
      <c r="B24" s="2">
        <v>1</v>
      </c>
      <c r="C24" s="2">
        <v>5</v>
      </c>
      <c r="D24" s="2">
        <v>4</v>
      </c>
    </row>
    <row r="25" spans="1:4" ht="26.25" thickBot="1" x14ac:dyDescent="0.25">
      <c r="A25" s="1" t="s">
        <v>171</v>
      </c>
      <c r="B25" s="2">
        <v>2</v>
      </c>
      <c r="C25" s="2">
        <v>4</v>
      </c>
      <c r="D25" s="2">
        <v>5</v>
      </c>
    </row>
    <row r="26" spans="1:4" ht="15" thickBot="1" x14ac:dyDescent="0.25">
      <c r="A26" s="1" t="s">
        <v>174</v>
      </c>
      <c r="B26" s="2">
        <v>5</v>
      </c>
      <c r="C26" s="2">
        <v>2</v>
      </c>
      <c r="D26" s="2">
        <v>4</v>
      </c>
    </row>
    <row r="27" spans="1:4" ht="15" thickBot="1" x14ac:dyDescent="0.25">
      <c r="A27" s="1" t="s">
        <v>174</v>
      </c>
      <c r="B27" s="2">
        <v>5</v>
      </c>
      <c r="C27" s="2">
        <v>3</v>
      </c>
      <c r="D27" s="2">
        <v>2</v>
      </c>
    </row>
    <row r="28" spans="1:4" ht="15" thickBot="1" x14ac:dyDescent="0.25">
      <c r="A28" s="1" t="s">
        <v>174</v>
      </c>
      <c r="B28" s="2">
        <v>2</v>
      </c>
      <c r="C28" s="2">
        <v>4</v>
      </c>
      <c r="D28" s="2">
        <v>3</v>
      </c>
    </row>
    <row r="29" spans="1:4" ht="15" thickBot="1" x14ac:dyDescent="0.25">
      <c r="A29" s="1" t="s">
        <v>174</v>
      </c>
      <c r="B29" s="2">
        <v>2</v>
      </c>
      <c r="C29" s="2">
        <v>4</v>
      </c>
      <c r="D29" s="2">
        <v>2</v>
      </c>
    </row>
    <row r="30" spans="1:4" ht="15" thickBot="1" x14ac:dyDescent="0.25">
      <c r="A30" s="1" t="s">
        <v>174</v>
      </c>
      <c r="B30" s="2">
        <v>4</v>
      </c>
      <c r="C30" s="2">
        <v>2</v>
      </c>
      <c r="D30" s="2">
        <v>3</v>
      </c>
    </row>
    <row r="31" spans="1:4" ht="15" thickBot="1" x14ac:dyDescent="0.25">
      <c r="A31" s="1" t="s">
        <v>174</v>
      </c>
      <c r="B31" s="2">
        <v>3</v>
      </c>
      <c r="C31" s="2">
        <v>2</v>
      </c>
      <c r="D31" s="2">
        <v>4</v>
      </c>
    </row>
    <row r="32" spans="1:4" ht="15" thickBot="1" x14ac:dyDescent="0.25">
      <c r="A32" s="1" t="s">
        <v>174</v>
      </c>
      <c r="B32" s="2">
        <v>3</v>
      </c>
      <c r="C32" s="2">
        <v>2</v>
      </c>
      <c r="D32" s="2">
        <v>4</v>
      </c>
    </row>
    <row r="33" spans="1:4" ht="15" thickBot="1" x14ac:dyDescent="0.25">
      <c r="A33" s="1" t="s">
        <v>174</v>
      </c>
      <c r="B33" s="2">
        <v>3</v>
      </c>
      <c r="C33" s="2">
        <v>4</v>
      </c>
      <c r="D33" s="2">
        <v>4</v>
      </c>
    </row>
    <row r="34" spans="1:4" ht="26.25" thickBot="1" x14ac:dyDescent="0.25">
      <c r="A34" s="1" t="s">
        <v>171</v>
      </c>
      <c r="B34" s="2">
        <v>1</v>
      </c>
      <c r="C34" s="2">
        <v>5</v>
      </c>
      <c r="D34" s="2">
        <v>4</v>
      </c>
    </row>
    <row r="35" spans="1:4" ht="15" thickBot="1" x14ac:dyDescent="0.25">
      <c r="A35" s="1" t="s">
        <v>174</v>
      </c>
      <c r="B35" s="2">
        <v>1</v>
      </c>
      <c r="C35" s="2">
        <v>4</v>
      </c>
      <c r="D35" s="2">
        <v>2</v>
      </c>
    </row>
    <row r="36" spans="1:4" ht="15" thickBot="1" x14ac:dyDescent="0.25">
      <c r="A36" s="1" t="s">
        <v>174</v>
      </c>
      <c r="B36" s="2">
        <v>5</v>
      </c>
      <c r="C36" s="2">
        <v>3</v>
      </c>
      <c r="D36" s="2">
        <v>4</v>
      </c>
    </row>
    <row r="37" spans="1:4" ht="15" thickBot="1" x14ac:dyDescent="0.25">
      <c r="A37" s="1" t="s">
        <v>174</v>
      </c>
      <c r="B37" s="2">
        <v>5</v>
      </c>
      <c r="C37" s="2">
        <v>3</v>
      </c>
      <c r="D37" s="2">
        <v>2</v>
      </c>
    </row>
    <row r="38" spans="1:4" ht="15" thickBot="1" x14ac:dyDescent="0.25">
      <c r="A38" s="1" t="s">
        <v>174</v>
      </c>
      <c r="B38" s="2">
        <v>3</v>
      </c>
      <c r="C38" s="2">
        <v>5</v>
      </c>
      <c r="D38" s="2">
        <v>4</v>
      </c>
    </row>
    <row r="39" spans="1:4" ht="15" thickBot="1" x14ac:dyDescent="0.25">
      <c r="A39" s="1" t="s">
        <v>174</v>
      </c>
      <c r="B39" s="2">
        <v>5</v>
      </c>
      <c r="C39" s="2">
        <v>2</v>
      </c>
      <c r="D39" s="2">
        <v>3</v>
      </c>
    </row>
    <row r="40" spans="1:4" ht="15" thickBot="1" x14ac:dyDescent="0.25">
      <c r="A40" s="1" t="s">
        <v>174</v>
      </c>
      <c r="B40" s="2">
        <v>5</v>
      </c>
      <c r="C40" s="2">
        <v>3</v>
      </c>
      <c r="D40" s="2">
        <v>5</v>
      </c>
    </row>
    <row r="41" spans="1:4" ht="15" thickBot="1" x14ac:dyDescent="0.25">
      <c r="A41" s="1" t="s">
        <v>174</v>
      </c>
      <c r="B41" s="2">
        <v>5</v>
      </c>
      <c r="C41" s="2">
        <v>4</v>
      </c>
      <c r="D41" s="2">
        <v>4</v>
      </c>
    </row>
    <row r="42" spans="1:4" ht="15" thickBot="1" x14ac:dyDescent="0.25">
      <c r="A42" s="1" t="s">
        <v>174</v>
      </c>
      <c r="B42" s="2">
        <v>2</v>
      </c>
      <c r="C42" s="2">
        <v>4</v>
      </c>
      <c r="D42" s="2">
        <v>5</v>
      </c>
    </row>
    <row r="43" spans="1:4" ht="15" thickBot="1" x14ac:dyDescent="0.25">
      <c r="A43" s="1" t="s">
        <v>174</v>
      </c>
      <c r="B43" s="2">
        <v>1</v>
      </c>
      <c r="C43" s="2">
        <v>5</v>
      </c>
      <c r="D43" s="2">
        <v>3</v>
      </c>
    </row>
    <row r="44" spans="1:4" ht="26.25" thickBot="1" x14ac:dyDescent="0.25">
      <c r="A44" s="1" t="s">
        <v>171</v>
      </c>
      <c r="B44" s="2">
        <v>3</v>
      </c>
      <c r="C44" s="2">
        <v>5</v>
      </c>
      <c r="D44" s="2">
        <v>4</v>
      </c>
    </row>
    <row r="45" spans="1:4" ht="15" thickBot="1" x14ac:dyDescent="0.25">
      <c r="A45" s="1" t="s">
        <v>243</v>
      </c>
      <c r="B45" s="2">
        <v>2</v>
      </c>
      <c r="C45" s="2">
        <v>4</v>
      </c>
      <c r="D45" s="2">
        <v>4</v>
      </c>
    </row>
    <row r="46" spans="1:4" ht="15" thickBot="1" x14ac:dyDescent="0.25">
      <c r="A46" s="1" t="s">
        <v>174</v>
      </c>
      <c r="B46" s="2">
        <v>2</v>
      </c>
      <c r="C46" s="2">
        <v>2</v>
      </c>
      <c r="D46" s="2">
        <v>5</v>
      </c>
    </row>
    <row r="47" spans="1:4" ht="15" thickBot="1" x14ac:dyDescent="0.25">
      <c r="A47" s="1" t="s">
        <v>174</v>
      </c>
      <c r="B47" s="2">
        <v>1</v>
      </c>
      <c r="C47" s="2">
        <v>3</v>
      </c>
      <c r="D47" s="2">
        <v>5</v>
      </c>
    </row>
    <row r="48" spans="1:4" ht="15" thickBot="1" x14ac:dyDescent="0.25">
      <c r="A48" s="1" t="s">
        <v>174</v>
      </c>
      <c r="B48" s="2">
        <v>4</v>
      </c>
      <c r="C48" s="2">
        <v>3</v>
      </c>
      <c r="D48" s="2">
        <v>2</v>
      </c>
    </row>
    <row r="49" spans="1:4" ht="15" thickBot="1" x14ac:dyDescent="0.25">
      <c r="A49" s="1" t="s">
        <v>174</v>
      </c>
      <c r="B49" s="2">
        <v>2</v>
      </c>
      <c r="C49" s="2">
        <v>2</v>
      </c>
      <c r="D49" s="2">
        <v>3</v>
      </c>
    </row>
    <row r="50" spans="1:4" ht="15" thickBot="1" x14ac:dyDescent="0.25">
      <c r="A50" s="1" t="s">
        <v>174</v>
      </c>
      <c r="B50" s="2">
        <v>5</v>
      </c>
      <c r="C50" s="2">
        <v>3</v>
      </c>
      <c r="D50" s="2">
        <v>4</v>
      </c>
    </row>
    <row r="51" spans="1:4" ht="15" thickBot="1" x14ac:dyDescent="0.25">
      <c r="A51" s="1" t="s">
        <v>174</v>
      </c>
      <c r="B51" s="2">
        <v>1</v>
      </c>
      <c r="C51" s="2">
        <v>2</v>
      </c>
      <c r="D51" s="2">
        <v>2</v>
      </c>
    </row>
    <row r="52" spans="1:4" ht="15" thickBot="1" x14ac:dyDescent="0.25">
      <c r="A52" s="1" t="s">
        <v>174</v>
      </c>
      <c r="B52" s="2">
        <v>1</v>
      </c>
      <c r="C52" s="2">
        <v>3</v>
      </c>
      <c r="D52" s="2">
        <v>2</v>
      </c>
    </row>
    <row r="53" spans="1:4" ht="15" thickBot="1" x14ac:dyDescent="0.25">
      <c r="A53" s="1" t="s">
        <v>174</v>
      </c>
      <c r="B53" s="2">
        <v>2</v>
      </c>
      <c r="C53" s="2">
        <v>5</v>
      </c>
      <c r="D53" s="2">
        <v>3</v>
      </c>
    </row>
    <row r="54" spans="1:4" ht="15" thickBot="1" x14ac:dyDescent="0.25">
      <c r="A54" s="1" t="s">
        <v>174</v>
      </c>
      <c r="B54" s="2">
        <v>3</v>
      </c>
      <c r="C54" s="2">
        <v>3</v>
      </c>
      <c r="D54" s="2">
        <v>3</v>
      </c>
    </row>
    <row r="55" spans="1:4" ht="15" thickBot="1" x14ac:dyDescent="0.25">
      <c r="A55" s="1" t="s">
        <v>174</v>
      </c>
      <c r="B55" s="2">
        <v>5</v>
      </c>
      <c r="C55" s="2">
        <v>3</v>
      </c>
      <c r="D55" s="2">
        <v>2</v>
      </c>
    </row>
    <row r="56" spans="1:4" ht="15" thickBot="1" x14ac:dyDescent="0.25">
      <c r="A56" s="1" t="s">
        <v>174</v>
      </c>
      <c r="B56" s="2">
        <v>1</v>
      </c>
      <c r="C56" s="2">
        <v>5</v>
      </c>
      <c r="D56" s="2">
        <v>1</v>
      </c>
    </row>
    <row r="57" spans="1:4" ht="15" thickBot="1" x14ac:dyDescent="0.25">
      <c r="A57" s="1" t="s">
        <v>174</v>
      </c>
      <c r="B57" s="2">
        <v>1</v>
      </c>
      <c r="C57" s="2">
        <v>5</v>
      </c>
      <c r="D57" s="2">
        <v>3</v>
      </c>
    </row>
    <row r="58" spans="1:4" ht="26.25" thickBot="1" x14ac:dyDescent="0.25">
      <c r="A58" s="1" t="s">
        <v>171</v>
      </c>
      <c r="B58" s="2">
        <v>1</v>
      </c>
      <c r="C58" s="2">
        <v>3</v>
      </c>
      <c r="D58" s="2">
        <v>5</v>
      </c>
    </row>
    <row r="59" spans="1:4" ht="15" thickBot="1" x14ac:dyDescent="0.25">
      <c r="A59" s="1" t="s">
        <v>174</v>
      </c>
      <c r="B59" s="2">
        <v>2</v>
      </c>
      <c r="C59" s="2">
        <v>5</v>
      </c>
      <c r="D59" s="2">
        <v>4</v>
      </c>
    </row>
    <row r="60" spans="1:4" ht="15" thickBot="1" x14ac:dyDescent="0.25">
      <c r="A60" s="1" t="s">
        <v>174</v>
      </c>
      <c r="B60" s="2">
        <v>3</v>
      </c>
      <c r="C60" s="2">
        <v>5</v>
      </c>
      <c r="D60" s="2">
        <v>2</v>
      </c>
    </row>
    <row r="61" spans="1:4" ht="15" thickBot="1" x14ac:dyDescent="0.25">
      <c r="A61" s="1" t="s">
        <v>174</v>
      </c>
      <c r="B61" s="2">
        <v>5</v>
      </c>
      <c r="C61" s="2">
        <v>4</v>
      </c>
      <c r="D61" s="2">
        <v>4</v>
      </c>
    </row>
    <row r="62" spans="1:4" ht="15" thickBot="1" x14ac:dyDescent="0.25">
      <c r="A62" s="1" t="s">
        <v>174</v>
      </c>
      <c r="B62" s="2">
        <v>4</v>
      </c>
      <c r="C62" s="2">
        <v>5</v>
      </c>
      <c r="D62" s="2">
        <v>4</v>
      </c>
    </row>
    <row r="63" spans="1:4" ht="15" thickBot="1" x14ac:dyDescent="0.25">
      <c r="A63" s="1" t="s">
        <v>174</v>
      </c>
      <c r="B63" s="2">
        <v>4</v>
      </c>
      <c r="C63" s="2">
        <v>4</v>
      </c>
      <c r="D63" s="2">
        <v>5</v>
      </c>
    </row>
    <row r="64" spans="1:4" ht="15" thickBot="1" x14ac:dyDescent="0.25">
      <c r="A64" s="1" t="s">
        <v>174</v>
      </c>
      <c r="B64" s="2">
        <v>5</v>
      </c>
      <c r="C64" s="2">
        <v>1</v>
      </c>
      <c r="D64" s="2">
        <v>3</v>
      </c>
    </row>
    <row r="65" spans="1:4" ht="15" thickBot="1" x14ac:dyDescent="0.25">
      <c r="A65" s="1" t="s">
        <v>174</v>
      </c>
      <c r="B65" s="2">
        <v>2</v>
      </c>
      <c r="C65" s="2">
        <v>3</v>
      </c>
      <c r="D65" s="2">
        <v>5</v>
      </c>
    </row>
    <row r="66" spans="1:4" ht="26.25" thickBot="1" x14ac:dyDescent="0.25">
      <c r="A66" s="1" t="s">
        <v>171</v>
      </c>
      <c r="B66" s="2">
        <v>2</v>
      </c>
      <c r="C66" s="2">
        <v>3</v>
      </c>
      <c r="D66" s="2">
        <v>5</v>
      </c>
    </row>
    <row r="67" spans="1:4" ht="15" thickBot="1" x14ac:dyDescent="0.25">
      <c r="A67" s="1" t="s">
        <v>174</v>
      </c>
      <c r="B67" s="2">
        <v>3</v>
      </c>
      <c r="C67" s="2">
        <v>2</v>
      </c>
      <c r="D67" s="2">
        <v>5</v>
      </c>
    </row>
    <row r="68" spans="1:4" ht="15" thickBot="1" x14ac:dyDescent="0.25">
      <c r="A68" s="1" t="s">
        <v>174</v>
      </c>
      <c r="B68" s="2">
        <v>3</v>
      </c>
      <c r="C68" s="2">
        <v>2</v>
      </c>
      <c r="D68" s="2">
        <v>5</v>
      </c>
    </row>
    <row r="69" spans="1:4" ht="15" thickBot="1" x14ac:dyDescent="0.25">
      <c r="A69" s="1" t="s">
        <v>174</v>
      </c>
      <c r="B69" s="2">
        <v>1</v>
      </c>
      <c r="C69" s="2">
        <v>2</v>
      </c>
      <c r="D69" s="2">
        <v>2</v>
      </c>
    </row>
    <row r="70" spans="1:4" ht="15" thickBot="1" x14ac:dyDescent="0.25">
      <c r="A70" s="1" t="s">
        <v>174</v>
      </c>
      <c r="B70" s="2">
        <v>4</v>
      </c>
      <c r="C70" s="2">
        <v>3</v>
      </c>
      <c r="D70" s="2">
        <v>2</v>
      </c>
    </row>
    <row r="71" spans="1:4" ht="15" thickBot="1" x14ac:dyDescent="0.25">
      <c r="A71" s="1" t="s">
        <v>174</v>
      </c>
      <c r="B71" s="2">
        <v>4</v>
      </c>
      <c r="C71" s="2">
        <v>3</v>
      </c>
      <c r="D71" s="2">
        <v>2</v>
      </c>
    </row>
    <row r="72" spans="1:4" ht="15" thickBot="1" x14ac:dyDescent="0.25">
      <c r="A72" s="1" t="s">
        <v>174</v>
      </c>
      <c r="B72" s="2">
        <v>3</v>
      </c>
      <c r="C72" s="2">
        <v>4</v>
      </c>
      <c r="D72" s="2">
        <v>1</v>
      </c>
    </row>
    <row r="73" spans="1:4" ht="15" thickBot="1" x14ac:dyDescent="0.25">
      <c r="A73" s="1" t="s">
        <v>174</v>
      </c>
      <c r="B73" s="2">
        <v>3</v>
      </c>
      <c r="C73" s="2">
        <v>4</v>
      </c>
      <c r="D73" s="2">
        <v>1</v>
      </c>
    </row>
    <row r="74" spans="1:4" ht="15" thickBot="1" x14ac:dyDescent="0.25">
      <c r="A74" s="1" t="s">
        <v>174</v>
      </c>
      <c r="B74" s="2">
        <v>3</v>
      </c>
      <c r="C74" s="2">
        <v>3</v>
      </c>
      <c r="D74" s="2">
        <v>3</v>
      </c>
    </row>
    <row r="75" spans="1:4" ht="26.25" thickBot="1" x14ac:dyDescent="0.25">
      <c r="A75" s="1" t="s">
        <v>171</v>
      </c>
      <c r="B75" s="2">
        <v>2</v>
      </c>
      <c r="C75" s="2">
        <v>3</v>
      </c>
      <c r="D75" s="2">
        <v>5</v>
      </c>
    </row>
    <row r="76" spans="1:4" ht="15" thickBot="1" x14ac:dyDescent="0.25">
      <c r="A76" s="1" t="s">
        <v>174</v>
      </c>
      <c r="B76" s="2">
        <v>2</v>
      </c>
      <c r="C76" s="2">
        <v>2</v>
      </c>
      <c r="D76" s="2">
        <v>4</v>
      </c>
    </row>
    <row r="77" spans="1:4" ht="15" thickBot="1" x14ac:dyDescent="0.25">
      <c r="A77" s="1" t="s">
        <v>174</v>
      </c>
      <c r="B77" s="2">
        <v>5</v>
      </c>
      <c r="C77" s="2">
        <v>4</v>
      </c>
      <c r="D77" s="2">
        <v>3</v>
      </c>
    </row>
    <row r="78" spans="1:4" ht="15" thickBot="1" x14ac:dyDescent="0.25">
      <c r="A78" s="1" t="s">
        <v>174</v>
      </c>
      <c r="B78" s="2">
        <v>5</v>
      </c>
      <c r="C78" s="2">
        <v>2</v>
      </c>
      <c r="D78" s="2">
        <v>3</v>
      </c>
    </row>
    <row r="79" spans="1:4" ht="15" thickBot="1" x14ac:dyDescent="0.25">
      <c r="A79" s="1" t="s">
        <v>174</v>
      </c>
      <c r="B79" s="2">
        <v>5</v>
      </c>
      <c r="C79" s="2">
        <v>5</v>
      </c>
      <c r="D79" s="2">
        <v>4</v>
      </c>
    </row>
    <row r="80" spans="1:4" ht="15" thickBot="1" x14ac:dyDescent="0.25">
      <c r="A80" s="1" t="s">
        <v>174</v>
      </c>
      <c r="B80" s="2">
        <v>5</v>
      </c>
      <c r="C80" s="2">
        <v>3</v>
      </c>
      <c r="D80" s="2">
        <v>2</v>
      </c>
    </row>
    <row r="81" spans="1:4" ht="15" thickBot="1" x14ac:dyDescent="0.25">
      <c r="A81" s="1" t="s">
        <v>174</v>
      </c>
      <c r="B81" s="2">
        <v>5</v>
      </c>
      <c r="C81" s="2">
        <v>2</v>
      </c>
      <c r="D81" s="2">
        <v>5</v>
      </c>
    </row>
    <row r="82" spans="1:4" ht="15" thickBot="1" x14ac:dyDescent="0.25">
      <c r="A82" s="1" t="s">
        <v>174</v>
      </c>
      <c r="B82" s="2">
        <v>4</v>
      </c>
      <c r="C82" s="2">
        <v>5</v>
      </c>
      <c r="D82" s="2">
        <v>3</v>
      </c>
    </row>
    <row r="83" spans="1:4" ht="15" thickBot="1" x14ac:dyDescent="0.25">
      <c r="A83" s="1" t="s">
        <v>174</v>
      </c>
      <c r="B83" s="2">
        <v>5</v>
      </c>
      <c r="C83" s="2">
        <v>5</v>
      </c>
      <c r="D83" s="2">
        <v>5</v>
      </c>
    </row>
    <row r="84" spans="1:4" ht="15" thickBot="1" x14ac:dyDescent="0.25">
      <c r="A84" s="1" t="s">
        <v>174</v>
      </c>
      <c r="B84" s="2">
        <v>5</v>
      </c>
      <c r="C84" s="2">
        <v>3</v>
      </c>
      <c r="D84" s="2">
        <v>5</v>
      </c>
    </row>
    <row r="85" spans="1:4" ht="26.25" thickBot="1" x14ac:dyDescent="0.25">
      <c r="A85" s="1" t="s">
        <v>171</v>
      </c>
      <c r="B85" s="2">
        <v>3</v>
      </c>
      <c r="C85" s="2">
        <v>4</v>
      </c>
      <c r="D85" s="2">
        <v>5</v>
      </c>
    </row>
    <row r="86" spans="1:4" ht="15" thickBot="1" x14ac:dyDescent="0.25">
      <c r="A86" s="1" t="s">
        <v>243</v>
      </c>
      <c r="B86" s="2">
        <v>4</v>
      </c>
      <c r="C86" s="2">
        <v>2</v>
      </c>
      <c r="D86" s="2">
        <v>4</v>
      </c>
    </row>
    <row r="87" spans="1:4" ht="15" thickBot="1" x14ac:dyDescent="0.25">
      <c r="A87" s="1" t="s">
        <v>174</v>
      </c>
      <c r="B87" s="2">
        <v>1</v>
      </c>
      <c r="C87" s="2">
        <v>3</v>
      </c>
      <c r="D87" s="2">
        <v>4</v>
      </c>
    </row>
    <row r="88" spans="1:4" ht="15" thickBot="1" x14ac:dyDescent="0.25">
      <c r="A88" s="1" t="s">
        <v>174</v>
      </c>
      <c r="B88" s="2">
        <v>4</v>
      </c>
      <c r="C88" s="2">
        <v>5</v>
      </c>
      <c r="D88" s="2">
        <v>3</v>
      </c>
    </row>
    <row r="89" spans="1:4" ht="15" thickBot="1" x14ac:dyDescent="0.25">
      <c r="A89" s="1" t="s">
        <v>174</v>
      </c>
      <c r="B89" s="2">
        <v>3</v>
      </c>
      <c r="C89" s="2">
        <v>2</v>
      </c>
      <c r="D89" s="2">
        <v>4</v>
      </c>
    </row>
    <row r="90" spans="1:4" ht="15" thickBot="1" x14ac:dyDescent="0.25">
      <c r="A90" s="1" t="s">
        <v>174</v>
      </c>
      <c r="B90" s="2">
        <v>2</v>
      </c>
      <c r="C90" s="2">
        <v>4</v>
      </c>
      <c r="D90" s="2">
        <v>4</v>
      </c>
    </row>
    <row r="91" spans="1:4" ht="15" thickBot="1" x14ac:dyDescent="0.25">
      <c r="A91" s="1" t="s">
        <v>174</v>
      </c>
      <c r="B91" s="2">
        <v>2</v>
      </c>
      <c r="C91" s="2">
        <v>5</v>
      </c>
      <c r="D91" s="2">
        <v>4</v>
      </c>
    </row>
    <row r="92" spans="1:4" ht="15" thickBot="1" x14ac:dyDescent="0.25">
      <c r="A92" s="1" t="s">
        <v>174</v>
      </c>
      <c r="B92" s="2">
        <v>2</v>
      </c>
      <c r="C92" s="2">
        <v>2</v>
      </c>
      <c r="D92" s="2">
        <v>4</v>
      </c>
    </row>
    <row r="93" spans="1:4" ht="15" thickBot="1" x14ac:dyDescent="0.25">
      <c r="A93" s="1" t="s">
        <v>174</v>
      </c>
      <c r="B93" s="2">
        <v>2</v>
      </c>
      <c r="C93" s="2">
        <v>3</v>
      </c>
      <c r="D93" s="2">
        <v>3</v>
      </c>
    </row>
    <row r="94" spans="1:4" ht="15" thickBot="1" x14ac:dyDescent="0.25">
      <c r="A94" s="1" t="s">
        <v>174</v>
      </c>
      <c r="B94" s="2">
        <v>5</v>
      </c>
      <c r="C94" s="2">
        <v>3</v>
      </c>
      <c r="D94" s="2">
        <v>5</v>
      </c>
    </row>
    <row r="95" spans="1:4" ht="15" thickBot="1" x14ac:dyDescent="0.25">
      <c r="A95" s="1" t="s">
        <v>174</v>
      </c>
      <c r="B95" s="2">
        <v>3</v>
      </c>
      <c r="C95" s="2">
        <v>3</v>
      </c>
      <c r="D95" s="2">
        <v>3</v>
      </c>
    </row>
    <row r="96" spans="1:4" ht="15" thickBot="1" x14ac:dyDescent="0.25">
      <c r="A96" s="1" t="s">
        <v>174</v>
      </c>
      <c r="B96" s="2">
        <v>5</v>
      </c>
      <c r="C96" s="2">
        <v>4</v>
      </c>
      <c r="D96" s="2">
        <v>3</v>
      </c>
    </row>
    <row r="97" spans="1:4" ht="15" thickBot="1" x14ac:dyDescent="0.25">
      <c r="A97" s="1" t="s">
        <v>174</v>
      </c>
      <c r="B97" s="2">
        <v>1</v>
      </c>
      <c r="C97" s="2">
        <v>1</v>
      </c>
      <c r="D97" s="2">
        <v>1</v>
      </c>
    </row>
    <row r="98" spans="1:4" ht="15" thickBot="1" x14ac:dyDescent="0.25">
      <c r="A98" s="1" t="s">
        <v>174</v>
      </c>
      <c r="B98" s="2">
        <v>1</v>
      </c>
      <c r="C98" s="2">
        <v>3</v>
      </c>
      <c r="D98" s="2">
        <v>5</v>
      </c>
    </row>
    <row r="99" spans="1:4" ht="26.25" thickBot="1" x14ac:dyDescent="0.25">
      <c r="A99" s="1" t="s">
        <v>171</v>
      </c>
      <c r="B99" s="2">
        <v>5</v>
      </c>
      <c r="C99" s="2">
        <v>3</v>
      </c>
      <c r="D99" s="2">
        <v>5</v>
      </c>
    </row>
    <row r="100" spans="1:4" ht="15" thickBot="1" x14ac:dyDescent="0.25">
      <c r="A100" s="1" t="s">
        <v>174</v>
      </c>
      <c r="B100" s="2">
        <v>4</v>
      </c>
      <c r="C100" s="2">
        <v>2</v>
      </c>
      <c r="D100" s="2">
        <v>4</v>
      </c>
    </row>
    <row r="101" spans="1:4" ht="15" thickBot="1" x14ac:dyDescent="0.25">
      <c r="A101" s="1" t="s">
        <v>174</v>
      </c>
      <c r="B101" s="2">
        <v>5</v>
      </c>
      <c r="C101" s="2">
        <v>2</v>
      </c>
      <c r="D101" s="2">
        <v>3</v>
      </c>
    </row>
    <row r="102" spans="1:4" ht="15" thickBot="1" x14ac:dyDescent="0.25">
      <c r="A102" s="1" t="s">
        <v>174</v>
      </c>
      <c r="B102" s="2">
        <v>3</v>
      </c>
      <c r="C102" s="2">
        <v>3</v>
      </c>
      <c r="D102" s="2">
        <v>4</v>
      </c>
    </row>
    <row r="103" spans="1:4" ht="15" thickBot="1" x14ac:dyDescent="0.25">
      <c r="A103" s="1" t="s">
        <v>174</v>
      </c>
      <c r="B103" s="2">
        <v>5</v>
      </c>
      <c r="C103" s="2">
        <v>3</v>
      </c>
      <c r="D103" s="2">
        <v>3</v>
      </c>
    </row>
    <row r="104" spans="1:4" ht="15" thickBot="1" x14ac:dyDescent="0.25">
      <c r="A104" s="1" t="s">
        <v>174</v>
      </c>
      <c r="B104" s="2">
        <v>1</v>
      </c>
      <c r="C104" s="2">
        <v>5</v>
      </c>
      <c r="D104" s="2">
        <v>4</v>
      </c>
    </row>
    <row r="105" spans="1:4" ht="15" thickBot="1" x14ac:dyDescent="0.25">
      <c r="A105" s="1" t="s">
        <v>174</v>
      </c>
      <c r="B105" s="2">
        <v>5</v>
      </c>
      <c r="C105" s="2">
        <v>5</v>
      </c>
      <c r="D105" s="2">
        <v>3</v>
      </c>
    </row>
    <row r="106" spans="1:4" ht="15" thickBot="1" x14ac:dyDescent="0.25">
      <c r="A106" s="1" t="s">
        <v>174</v>
      </c>
      <c r="B106" s="2">
        <v>1</v>
      </c>
      <c r="C106" s="2">
        <v>2</v>
      </c>
      <c r="D106" s="2">
        <v>5</v>
      </c>
    </row>
    <row r="107" spans="1:4" ht="26.25" thickBot="1" x14ac:dyDescent="0.25">
      <c r="A107" s="1" t="s">
        <v>171</v>
      </c>
      <c r="B107" s="2">
        <v>4</v>
      </c>
      <c r="C107" s="2">
        <v>4</v>
      </c>
      <c r="D107" s="2">
        <v>5</v>
      </c>
    </row>
    <row r="108" spans="1:4" ht="15" thickBot="1" x14ac:dyDescent="0.25">
      <c r="A108" s="1" t="s">
        <v>174</v>
      </c>
      <c r="B108" s="2">
        <v>1</v>
      </c>
      <c r="C108" s="2">
        <v>2</v>
      </c>
      <c r="D108" s="2">
        <v>5</v>
      </c>
    </row>
    <row r="109" spans="1:4" ht="15" thickBot="1" x14ac:dyDescent="0.25">
      <c r="A109" s="1" t="s">
        <v>174</v>
      </c>
      <c r="B109" s="2">
        <v>2</v>
      </c>
      <c r="C109" s="2">
        <v>3</v>
      </c>
      <c r="D109" s="2">
        <v>2</v>
      </c>
    </row>
    <row r="110" spans="1:4" ht="15" thickBot="1" x14ac:dyDescent="0.25">
      <c r="A110" s="1" t="s">
        <v>174</v>
      </c>
      <c r="B110" s="2">
        <v>3</v>
      </c>
      <c r="C110" s="2">
        <v>5</v>
      </c>
      <c r="D110" s="2">
        <v>4</v>
      </c>
    </row>
    <row r="111" spans="1:4" ht="15" thickBot="1" x14ac:dyDescent="0.25">
      <c r="A111" s="1" t="s">
        <v>174</v>
      </c>
      <c r="B111" s="2">
        <v>4</v>
      </c>
      <c r="C111" s="2">
        <v>2</v>
      </c>
      <c r="D111" s="2">
        <v>4</v>
      </c>
    </row>
    <row r="112" spans="1:4" ht="15" thickBot="1" x14ac:dyDescent="0.25">
      <c r="A112" s="1" t="s">
        <v>174</v>
      </c>
      <c r="B112" s="2">
        <v>2</v>
      </c>
      <c r="C112" s="2">
        <v>4</v>
      </c>
      <c r="D112" s="2">
        <v>4</v>
      </c>
    </row>
    <row r="113" spans="1:4" ht="15" thickBot="1" x14ac:dyDescent="0.25">
      <c r="A113" s="1" t="s">
        <v>174</v>
      </c>
      <c r="B113" s="2">
        <v>3</v>
      </c>
      <c r="C113" s="2">
        <v>4</v>
      </c>
      <c r="D113" s="2">
        <v>3</v>
      </c>
    </row>
    <row r="114" spans="1:4" ht="15" thickBot="1" x14ac:dyDescent="0.25">
      <c r="A114" s="1" t="s">
        <v>174</v>
      </c>
      <c r="B114" s="2">
        <v>3</v>
      </c>
      <c r="C114" s="2">
        <v>4</v>
      </c>
      <c r="D114" s="2">
        <v>3</v>
      </c>
    </row>
    <row r="115" spans="1:4" ht="15" thickBot="1" x14ac:dyDescent="0.25">
      <c r="A115" s="1" t="s">
        <v>174</v>
      </c>
      <c r="B115" s="2">
        <v>4</v>
      </c>
      <c r="C115" s="2">
        <v>3</v>
      </c>
      <c r="D115" s="2">
        <v>3</v>
      </c>
    </row>
    <row r="116" spans="1:4" ht="26.25" thickBot="1" x14ac:dyDescent="0.25">
      <c r="A116" s="1" t="s">
        <v>171</v>
      </c>
      <c r="B116" s="2">
        <v>5</v>
      </c>
      <c r="C116" s="2">
        <v>4</v>
      </c>
      <c r="D116" s="2">
        <v>5</v>
      </c>
    </row>
    <row r="117" spans="1:4" ht="15" thickBot="1" x14ac:dyDescent="0.25">
      <c r="A117" s="1" t="s">
        <v>174</v>
      </c>
      <c r="B117" s="2">
        <v>4</v>
      </c>
      <c r="C117" s="2">
        <v>2</v>
      </c>
      <c r="D117" s="2">
        <v>4</v>
      </c>
    </row>
    <row r="118" spans="1:4" ht="15" thickBot="1" x14ac:dyDescent="0.25">
      <c r="A118" s="1" t="s">
        <v>174</v>
      </c>
      <c r="B118" s="2">
        <v>3</v>
      </c>
      <c r="C118" s="2">
        <v>3</v>
      </c>
      <c r="D118" s="2">
        <v>5</v>
      </c>
    </row>
    <row r="119" spans="1:4" ht="15" thickBot="1" x14ac:dyDescent="0.25">
      <c r="A119" s="1" t="s">
        <v>174</v>
      </c>
      <c r="B119" s="2">
        <v>5</v>
      </c>
      <c r="C119" s="2">
        <v>5</v>
      </c>
      <c r="D119" s="2">
        <v>4</v>
      </c>
    </row>
    <row r="120" spans="1:4" ht="15" thickBot="1" x14ac:dyDescent="0.25">
      <c r="A120" s="1" t="s">
        <v>174</v>
      </c>
      <c r="B120" s="2">
        <v>3</v>
      </c>
      <c r="C120" s="2">
        <v>4</v>
      </c>
      <c r="D120" s="2">
        <v>5</v>
      </c>
    </row>
    <row r="121" spans="1:4" ht="15" thickBot="1" x14ac:dyDescent="0.25">
      <c r="A121" s="1" t="s">
        <v>174</v>
      </c>
      <c r="B121" s="2">
        <v>4</v>
      </c>
      <c r="C121" s="2">
        <v>3</v>
      </c>
      <c r="D121" s="2">
        <v>2</v>
      </c>
    </row>
    <row r="122" spans="1:4" ht="15" thickBot="1" x14ac:dyDescent="0.25">
      <c r="A122" s="1" t="s">
        <v>174</v>
      </c>
      <c r="B122" s="2">
        <v>3</v>
      </c>
      <c r="C122" s="2">
        <v>2</v>
      </c>
      <c r="D122" s="2">
        <v>2</v>
      </c>
    </row>
    <row r="123" spans="1:4" ht="15" thickBot="1" x14ac:dyDescent="0.25">
      <c r="A123" s="1" t="s">
        <v>174</v>
      </c>
      <c r="B123" s="2">
        <v>1</v>
      </c>
      <c r="C123" s="2">
        <v>3</v>
      </c>
      <c r="D123" s="2">
        <v>5</v>
      </c>
    </row>
    <row r="124" spans="1:4" ht="15" thickBot="1" x14ac:dyDescent="0.25">
      <c r="A124" s="1" t="s">
        <v>174</v>
      </c>
      <c r="B124" s="2">
        <v>4</v>
      </c>
      <c r="C124" s="2">
        <v>4</v>
      </c>
      <c r="D124" s="2">
        <v>5</v>
      </c>
    </row>
    <row r="125" spans="1:4" ht="15" thickBot="1" x14ac:dyDescent="0.25">
      <c r="A125" s="1" t="s">
        <v>174</v>
      </c>
      <c r="B125" s="2">
        <v>5</v>
      </c>
      <c r="C125" s="2">
        <v>2</v>
      </c>
      <c r="D125" s="2">
        <v>1</v>
      </c>
    </row>
    <row r="126" spans="1:4" ht="26.25" thickBot="1" x14ac:dyDescent="0.25">
      <c r="A126" s="1" t="s">
        <v>171</v>
      </c>
      <c r="B126" s="2">
        <v>3</v>
      </c>
      <c r="C126" s="2">
        <v>5</v>
      </c>
      <c r="D126" s="2">
        <v>5</v>
      </c>
    </row>
    <row r="127" spans="1:4" ht="15" thickBot="1" x14ac:dyDescent="0.25">
      <c r="A127" s="1" t="s">
        <v>243</v>
      </c>
      <c r="B127" s="2">
        <v>4</v>
      </c>
      <c r="C127" s="2">
        <v>2</v>
      </c>
      <c r="D127" s="2">
        <v>2</v>
      </c>
    </row>
    <row r="128" spans="1:4" ht="15" thickBot="1" x14ac:dyDescent="0.25">
      <c r="A128" s="1" t="s">
        <v>174</v>
      </c>
      <c r="B128" s="2">
        <v>3</v>
      </c>
      <c r="C128" s="2">
        <v>3</v>
      </c>
      <c r="D128" s="2">
        <v>2</v>
      </c>
    </row>
    <row r="129" spans="1:4" ht="15" thickBot="1" x14ac:dyDescent="0.25">
      <c r="A129" s="1" t="s">
        <v>174</v>
      </c>
      <c r="B129" s="2">
        <v>1</v>
      </c>
      <c r="C129" s="2">
        <v>2</v>
      </c>
      <c r="D129" s="2">
        <v>5</v>
      </c>
    </row>
    <row r="130" spans="1:4" ht="15" thickBot="1" x14ac:dyDescent="0.25">
      <c r="A130" s="1" t="s">
        <v>174</v>
      </c>
      <c r="B130" s="2">
        <v>5</v>
      </c>
      <c r="C130" s="2">
        <v>2</v>
      </c>
      <c r="D130" s="2">
        <v>2</v>
      </c>
    </row>
    <row r="131" spans="1:4" ht="15" thickBot="1" x14ac:dyDescent="0.25">
      <c r="A131" s="1" t="s">
        <v>174</v>
      </c>
      <c r="B131" s="2">
        <v>4</v>
      </c>
      <c r="C131" s="2">
        <v>4</v>
      </c>
      <c r="D131" s="2">
        <v>4</v>
      </c>
    </row>
    <row r="132" spans="1:4" ht="15" thickBot="1" x14ac:dyDescent="0.25">
      <c r="A132" s="1" t="s">
        <v>174</v>
      </c>
      <c r="B132" s="2">
        <v>3</v>
      </c>
      <c r="C132" s="2">
        <v>5</v>
      </c>
      <c r="D132" s="2">
        <v>3</v>
      </c>
    </row>
    <row r="133" spans="1:4" ht="15" thickBot="1" x14ac:dyDescent="0.25">
      <c r="A133" s="1" t="s">
        <v>174</v>
      </c>
      <c r="B133" s="2">
        <v>3</v>
      </c>
      <c r="C133" s="2">
        <v>4</v>
      </c>
      <c r="D133" s="2">
        <v>3</v>
      </c>
    </row>
    <row r="134" spans="1:4" ht="15" thickBot="1" x14ac:dyDescent="0.25">
      <c r="A134" s="1" t="s">
        <v>174</v>
      </c>
      <c r="B134" s="2">
        <v>3</v>
      </c>
      <c r="C134" s="2">
        <v>2</v>
      </c>
      <c r="D134" s="2">
        <v>3</v>
      </c>
    </row>
    <row r="135" spans="1:4" ht="15" thickBot="1" x14ac:dyDescent="0.25">
      <c r="A135" s="1" t="s">
        <v>174</v>
      </c>
      <c r="B135" s="2">
        <v>5</v>
      </c>
      <c r="C135" s="2">
        <v>3</v>
      </c>
      <c r="D135" s="2">
        <v>3</v>
      </c>
    </row>
    <row r="136" spans="1:4" ht="15" thickBot="1" x14ac:dyDescent="0.25">
      <c r="A136" s="1" t="s">
        <v>174</v>
      </c>
      <c r="B136" s="2">
        <v>3</v>
      </c>
      <c r="C136" s="2">
        <v>3</v>
      </c>
      <c r="D136" s="2">
        <v>3</v>
      </c>
    </row>
    <row r="137" spans="1:4" ht="15" thickBot="1" x14ac:dyDescent="0.25">
      <c r="A137" s="1" t="s">
        <v>174</v>
      </c>
      <c r="B137" s="2">
        <v>4</v>
      </c>
      <c r="C137" s="2">
        <v>3</v>
      </c>
      <c r="D137" s="2">
        <v>4</v>
      </c>
    </row>
    <row r="138" spans="1:4" ht="15" thickBot="1" x14ac:dyDescent="0.25">
      <c r="A138" s="1" t="s">
        <v>174</v>
      </c>
      <c r="B138" s="2">
        <v>1</v>
      </c>
      <c r="C138" s="2">
        <v>5</v>
      </c>
      <c r="D138" s="2">
        <v>3</v>
      </c>
    </row>
    <row r="139" spans="1:4" ht="15" thickBot="1" x14ac:dyDescent="0.25">
      <c r="A139" s="1" t="s">
        <v>174</v>
      </c>
      <c r="B139" s="2">
        <v>3</v>
      </c>
      <c r="C139" s="2">
        <v>4</v>
      </c>
      <c r="D139" s="2">
        <v>5</v>
      </c>
    </row>
    <row r="140" spans="1:4" ht="26.25" thickBot="1" x14ac:dyDescent="0.25">
      <c r="A140" s="1" t="s">
        <v>171</v>
      </c>
      <c r="B140" s="2">
        <v>5</v>
      </c>
      <c r="C140" s="2">
        <v>3</v>
      </c>
      <c r="D140" s="2">
        <v>3</v>
      </c>
    </row>
    <row r="141" spans="1:4" ht="15" thickBot="1" x14ac:dyDescent="0.25">
      <c r="A141" s="1" t="s">
        <v>174</v>
      </c>
      <c r="B141" s="2">
        <v>3</v>
      </c>
      <c r="C141" s="2">
        <v>3</v>
      </c>
      <c r="D141" s="2">
        <v>5</v>
      </c>
    </row>
    <row r="142" spans="1:4" ht="15" thickBot="1" x14ac:dyDescent="0.25">
      <c r="A142" s="1" t="s">
        <v>174</v>
      </c>
      <c r="B142" s="2">
        <v>3</v>
      </c>
      <c r="C142" s="2">
        <v>4</v>
      </c>
      <c r="D142" s="2">
        <v>3</v>
      </c>
    </row>
    <row r="143" spans="1:4" ht="15" thickBot="1" x14ac:dyDescent="0.25">
      <c r="A143" s="1" t="s">
        <v>174</v>
      </c>
      <c r="B143" s="2">
        <v>5</v>
      </c>
      <c r="C143" s="2">
        <v>4</v>
      </c>
      <c r="D143" s="2">
        <v>5</v>
      </c>
    </row>
    <row r="144" spans="1:4" ht="15" thickBot="1" x14ac:dyDescent="0.25">
      <c r="A144" s="1" t="s">
        <v>174</v>
      </c>
      <c r="B144" s="2">
        <v>5</v>
      </c>
      <c r="C144" s="2">
        <v>1</v>
      </c>
      <c r="D144" s="2">
        <v>2</v>
      </c>
    </row>
    <row r="145" spans="1:4" ht="15" thickBot="1" x14ac:dyDescent="0.25">
      <c r="A145" s="1" t="s">
        <v>174</v>
      </c>
      <c r="B145" s="2">
        <v>4</v>
      </c>
      <c r="C145" s="2">
        <v>5</v>
      </c>
      <c r="D145" s="2">
        <v>3</v>
      </c>
    </row>
    <row r="146" spans="1:4" ht="15" thickBot="1" x14ac:dyDescent="0.25">
      <c r="A146" s="1" t="s">
        <v>174</v>
      </c>
      <c r="B146" s="2">
        <v>3</v>
      </c>
      <c r="C146" s="2">
        <v>2</v>
      </c>
      <c r="D146" s="2">
        <v>3</v>
      </c>
    </row>
    <row r="147" spans="1:4" ht="15" thickBot="1" x14ac:dyDescent="0.25">
      <c r="A147" s="1" t="s">
        <v>174</v>
      </c>
      <c r="B147" s="2">
        <v>4</v>
      </c>
      <c r="C147" s="2">
        <v>5</v>
      </c>
      <c r="D147" s="2">
        <v>2</v>
      </c>
    </row>
    <row r="148" spans="1:4" ht="26.25" thickBot="1" x14ac:dyDescent="0.25">
      <c r="A148" s="1" t="s">
        <v>171</v>
      </c>
      <c r="B148" s="2">
        <v>3</v>
      </c>
      <c r="C148" s="2">
        <v>5</v>
      </c>
      <c r="D148" s="2">
        <v>5</v>
      </c>
    </row>
    <row r="149" spans="1:4" ht="15" thickBot="1" x14ac:dyDescent="0.25">
      <c r="A149" s="1" t="s">
        <v>174</v>
      </c>
      <c r="B149" s="2">
        <v>3</v>
      </c>
      <c r="C149" s="2">
        <v>1</v>
      </c>
      <c r="D149" s="2">
        <v>5</v>
      </c>
    </row>
    <row r="150" spans="1:4" ht="15" thickBot="1" x14ac:dyDescent="0.25">
      <c r="A150" s="1" t="s">
        <v>174</v>
      </c>
      <c r="B150" s="2">
        <v>5</v>
      </c>
      <c r="C150" s="2">
        <v>3</v>
      </c>
      <c r="D150" s="2">
        <v>5</v>
      </c>
    </row>
    <row r="151" spans="1:4" ht="15" thickBot="1" x14ac:dyDescent="0.25">
      <c r="A151" s="1" t="s">
        <v>174</v>
      </c>
      <c r="B151" s="2">
        <v>3</v>
      </c>
      <c r="C151" s="2">
        <v>5</v>
      </c>
      <c r="D151" s="2">
        <v>4</v>
      </c>
    </row>
    <row r="152" spans="1:4" ht="15" thickBot="1" x14ac:dyDescent="0.25">
      <c r="A152" s="1" t="s">
        <v>174</v>
      </c>
      <c r="B152" s="2">
        <v>3</v>
      </c>
      <c r="C152" s="2">
        <v>3</v>
      </c>
      <c r="D152" s="2">
        <v>2</v>
      </c>
    </row>
    <row r="153" spans="1:4" ht="15" thickBot="1" x14ac:dyDescent="0.25">
      <c r="A153" s="1" t="s">
        <v>174</v>
      </c>
      <c r="B153" s="2">
        <v>3</v>
      </c>
      <c r="C153" s="2">
        <v>3</v>
      </c>
      <c r="D153" s="2">
        <v>3</v>
      </c>
    </row>
    <row r="154" spans="1:4" ht="15" thickBot="1" x14ac:dyDescent="0.25">
      <c r="A154" s="1" t="s">
        <v>174</v>
      </c>
      <c r="B154" s="2">
        <v>4</v>
      </c>
      <c r="C154" s="2">
        <v>4</v>
      </c>
      <c r="D154" s="2">
        <v>4</v>
      </c>
    </row>
    <row r="155" spans="1:4" ht="15" thickBot="1" x14ac:dyDescent="0.25">
      <c r="A155" s="1" t="s">
        <v>174</v>
      </c>
      <c r="B155" s="2">
        <v>4</v>
      </c>
      <c r="C155" s="2">
        <v>4</v>
      </c>
      <c r="D155" s="2">
        <v>4</v>
      </c>
    </row>
    <row r="156" spans="1:4" ht="15" thickBot="1" x14ac:dyDescent="0.25">
      <c r="A156" s="1" t="s">
        <v>174</v>
      </c>
      <c r="B156" s="2">
        <v>4</v>
      </c>
      <c r="C156" s="2">
        <v>4</v>
      </c>
      <c r="D156" s="2">
        <v>3</v>
      </c>
    </row>
    <row r="157" spans="1:4" ht="26.25" thickBot="1" x14ac:dyDescent="0.25">
      <c r="A157" s="1" t="s">
        <v>171</v>
      </c>
      <c r="B157" s="2">
        <v>4</v>
      </c>
      <c r="C157" s="2">
        <v>3</v>
      </c>
      <c r="D157" s="2">
        <v>3</v>
      </c>
    </row>
    <row r="158" spans="1:4" ht="15" thickBot="1" x14ac:dyDescent="0.25">
      <c r="A158" s="1" t="s">
        <v>174</v>
      </c>
      <c r="B158" s="2">
        <v>4</v>
      </c>
      <c r="C158" s="2">
        <v>5</v>
      </c>
      <c r="D158" s="2">
        <v>4</v>
      </c>
    </row>
    <row r="159" spans="1:4" ht="15" thickBot="1" x14ac:dyDescent="0.25">
      <c r="A159" s="1" t="s">
        <v>174</v>
      </c>
      <c r="B159" s="2">
        <v>2</v>
      </c>
      <c r="C159" s="2">
        <v>2</v>
      </c>
      <c r="D159" s="2">
        <v>5</v>
      </c>
    </row>
    <row r="160" spans="1:4" ht="15" thickBot="1" x14ac:dyDescent="0.25">
      <c r="A160" s="1" t="s">
        <v>174</v>
      </c>
      <c r="B160" s="2">
        <v>4</v>
      </c>
      <c r="C160" s="2">
        <v>2</v>
      </c>
      <c r="D160" s="2">
        <v>3</v>
      </c>
    </row>
    <row r="161" spans="1:4" ht="15" thickBot="1" x14ac:dyDescent="0.25">
      <c r="A161" s="1" t="s">
        <v>174</v>
      </c>
      <c r="B161" s="2">
        <v>4</v>
      </c>
      <c r="C161" s="2">
        <v>5</v>
      </c>
      <c r="D161" s="2">
        <v>5</v>
      </c>
    </row>
    <row r="162" spans="1:4" ht="15" thickBot="1" x14ac:dyDescent="0.25">
      <c r="A162" s="1" t="s">
        <v>174</v>
      </c>
      <c r="B162" s="2">
        <v>5</v>
      </c>
      <c r="C162" s="2">
        <v>5</v>
      </c>
      <c r="D162" s="2">
        <v>4</v>
      </c>
    </row>
    <row r="163" spans="1:4" ht="15" thickBot="1" x14ac:dyDescent="0.25">
      <c r="A163" s="1" t="s">
        <v>174</v>
      </c>
      <c r="B163" s="2">
        <v>1</v>
      </c>
      <c r="C163" s="2">
        <v>3</v>
      </c>
      <c r="D163" s="2">
        <v>5</v>
      </c>
    </row>
    <row r="164" spans="1:4" ht="15" thickBot="1" x14ac:dyDescent="0.25">
      <c r="A164" s="1" t="s">
        <v>174</v>
      </c>
      <c r="B164" s="2">
        <v>3</v>
      </c>
      <c r="C164" s="2">
        <v>1</v>
      </c>
      <c r="D164" s="2">
        <v>5</v>
      </c>
    </row>
    <row r="165" spans="1:4" ht="15" thickBot="1" x14ac:dyDescent="0.25">
      <c r="A165" s="1" t="s">
        <v>174</v>
      </c>
      <c r="B165" s="2">
        <v>2</v>
      </c>
      <c r="C165" s="2">
        <v>4</v>
      </c>
      <c r="D165" s="2">
        <v>5</v>
      </c>
    </row>
    <row r="166" spans="1:4" ht="15" thickBot="1" x14ac:dyDescent="0.25">
      <c r="A166" s="1" t="s">
        <v>174</v>
      </c>
      <c r="B166" s="2">
        <v>1</v>
      </c>
      <c r="C166" s="2">
        <v>3</v>
      </c>
      <c r="D166" s="2">
        <v>1</v>
      </c>
    </row>
    <row r="167" spans="1:4" ht="26.25" thickBot="1" x14ac:dyDescent="0.25">
      <c r="A167" s="1" t="s">
        <v>171</v>
      </c>
      <c r="B167" s="2">
        <v>3</v>
      </c>
      <c r="C167" s="2">
        <v>4</v>
      </c>
      <c r="D167" s="2">
        <v>5</v>
      </c>
    </row>
    <row r="168" spans="1:4" ht="15" thickBot="1" x14ac:dyDescent="0.25">
      <c r="A168" s="1" t="s">
        <v>243</v>
      </c>
      <c r="B168" s="2">
        <v>3</v>
      </c>
      <c r="C168" s="2">
        <v>2</v>
      </c>
      <c r="D168" s="2">
        <v>1</v>
      </c>
    </row>
    <row r="169" spans="1:4" ht="15" thickBot="1" x14ac:dyDescent="0.25">
      <c r="A169" s="1" t="s">
        <v>174</v>
      </c>
      <c r="B169" s="2">
        <v>2</v>
      </c>
      <c r="C169" s="2">
        <v>5</v>
      </c>
      <c r="D169" s="2">
        <v>2</v>
      </c>
    </row>
    <row r="170" spans="1:4" ht="15" thickBot="1" x14ac:dyDescent="0.25">
      <c r="A170" s="1" t="s">
        <v>174</v>
      </c>
      <c r="B170" s="2">
        <v>1</v>
      </c>
      <c r="C170" s="2">
        <v>5</v>
      </c>
      <c r="D170" s="2">
        <v>1</v>
      </c>
    </row>
    <row r="171" spans="1:4" ht="15" thickBot="1" x14ac:dyDescent="0.25">
      <c r="A171" s="1" t="s">
        <v>174</v>
      </c>
      <c r="B171" s="2">
        <v>2</v>
      </c>
      <c r="C171" s="2">
        <v>5</v>
      </c>
      <c r="D171" s="2">
        <v>2</v>
      </c>
    </row>
    <row r="172" spans="1:4" ht="15" thickBot="1" x14ac:dyDescent="0.25">
      <c r="A172" s="1" t="s">
        <v>174</v>
      </c>
      <c r="B172" s="2">
        <v>3</v>
      </c>
      <c r="C172" s="2">
        <v>4</v>
      </c>
      <c r="D172" s="2">
        <v>5</v>
      </c>
    </row>
    <row r="173" spans="1:4" ht="15" thickBot="1" x14ac:dyDescent="0.25">
      <c r="A173" s="1" t="s">
        <v>174</v>
      </c>
      <c r="B173" s="2">
        <v>3</v>
      </c>
      <c r="C173" s="2">
        <v>4</v>
      </c>
      <c r="D173" s="2">
        <v>5</v>
      </c>
    </row>
    <row r="174" spans="1:4" ht="15" thickBot="1" x14ac:dyDescent="0.25">
      <c r="A174" s="1" t="s">
        <v>174</v>
      </c>
      <c r="B174" s="2">
        <v>4</v>
      </c>
      <c r="C174" s="2">
        <v>4</v>
      </c>
      <c r="D174" s="2">
        <v>5</v>
      </c>
    </row>
    <row r="175" spans="1:4" ht="15" thickBot="1" x14ac:dyDescent="0.25">
      <c r="A175" s="1" t="s">
        <v>174</v>
      </c>
      <c r="B175" s="2">
        <v>4</v>
      </c>
      <c r="C175" s="2">
        <v>3</v>
      </c>
      <c r="D175" s="2">
        <v>4</v>
      </c>
    </row>
    <row r="176" spans="1:4" ht="15" thickBot="1" x14ac:dyDescent="0.25">
      <c r="A176" s="1" t="s">
        <v>174</v>
      </c>
      <c r="B176" s="2">
        <v>3</v>
      </c>
      <c r="C176" s="2">
        <v>4</v>
      </c>
      <c r="D176" s="2">
        <v>3</v>
      </c>
    </row>
    <row r="177" spans="1:4" ht="15" thickBot="1" x14ac:dyDescent="0.25">
      <c r="A177" s="1" t="s">
        <v>174</v>
      </c>
      <c r="B177" s="2">
        <v>3</v>
      </c>
      <c r="C177" s="2">
        <v>3</v>
      </c>
      <c r="D177" s="2">
        <v>3</v>
      </c>
    </row>
    <row r="178" spans="1:4" ht="15" thickBot="1" x14ac:dyDescent="0.25">
      <c r="A178" s="1" t="s">
        <v>174</v>
      </c>
      <c r="B178" s="2">
        <v>5</v>
      </c>
      <c r="C178" s="2">
        <v>3</v>
      </c>
      <c r="D178" s="2">
        <v>5</v>
      </c>
    </row>
    <row r="179" spans="1:4" ht="15" thickBot="1" x14ac:dyDescent="0.25">
      <c r="A179" s="1" t="s">
        <v>174</v>
      </c>
      <c r="B179" s="2">
        <v>5</v>
      </c>
      <c r="C179" s="2">
        <v>5</v>
      </c>
      <c r="D179" s="2">
        <v>1</v>
      </c>
    </row>
    <row r="180" spans="1:4" ht="15" thickBot="1" x14ac:dyDescent="0.25">
      <c r="A180" s="1" t="s">
        <v>174</v>
      </c>
      <c r="B180" s="2">
        <v>1</v>
      </c>
      <c r="C180" s="2">
        <v>1</v>
      </c>
      <c r="D180" s="2">
        <v>5</v>
      </c>
    </row>
    <row r="181" spans="1:4" ht="26.25" thickBot="1" x14ac:dyDescent="0.25">
      <c r="A181" s="1" t="s">
        <v>171</v>
      </c>
      <c r="B181" s="2">
        <v>1</v>
      </c>
      <c r="C181" s="2">
        <v>5</v>
      </c>
      <c r="D181" s="2">
        <v>1</v>
      </c>
    </row>
    <row r="182" spans="1:4" ht="15" thickBot="1" x14ac:dyDescent="0.25">
      <c r="A182" s="1" t="s">
        <v>174</v>
      </c>
      <c r="B182" s="2">
        <v>5</v>
      </c>
      <c r="C182" s="2">
        <v>2</v>
      </c>
      <c r="D182" s="2">
        <v>5</v>
      </c>
    </row>
    <row r="183" spans="1:4" ht="15" thickBot="1" x14ac:dyDescent="0.25">
      <c r="A183" s="1" t="s">
        <v>174</v>
      </c>
      <c r="B183" s="2">
        <v>5</v>
      </c>
      <c r="C183" s="2">
        <v>5</v>
      </c>
      <c r="D183" s="2">
        <v>4</v>
      </c>
    </row>
    <row r="184" spans="1:4" ht="15" thickBot="1" x14ac:dyDescent="0.25">
      <c r="A184" s="1" t="s">
        <v>174</v>
      </c>
      <c r="B184" s="2">
        <v>5</v>
      </c>
      <c r="C184" s="2">
        <v>4</v>
      </c>
      <c r="D184" s="2">
        <v>3</v>
      </c>
    </row>
    <row r="185" spans="1:4" ht="15" thickBot="1" x14ac:dyDescent="0.25">
      <c r="A185" s="1" t="s">
        <v>174</v>
      </c>
      <c r="B185" s="2">
        <v>5</v>
      </c>
      <c r="C185" s="2">
        <v>3</v>
      </c>
      <c r="D185" s="2">
        <v>4</v>
      </c>
    </row>
    <row r="186" spans="1:4" ht="15" thickBot="1" x14ac:dyDescent="0.25">
      <c r="A186" s="1" t="s">
        <v>174</v>
      </c>
      <c r="B186" s="2">
        <v>4</v>
      </c>
      <c r="C186" s="2">
        <v>4</v>
      </c>
      <c r="D186" s="2">
        <v>5</v>
      </c>
    </row>
    <row r="187" spans="1:4" ht="15" thickBot="1" x14ac:dyDescent="0.25">
      <c r="A187" s="1" t="s">
        <v>174</v>
      </c>
      <c r="B187" s="2">
        <v>1</v>
      </c>
      <c r="C187" s="2">
        <v>5</v>
      </c>
      <c r="D187" s="2">
        <v>1</v>
      </c>
    </row>
    <row r="188" spans="1:4" ht="15" thickBot="1" x14ac:dyDescent="0.25">
      <c r="A188" s="1" t="s">
        <v>174</v>
      </c>
      <c r="B188" s="2">
        <v>4</v>
      </c>
      <c r="C188" s="2">
        <v>5</v>
      </c>
      <c r="D188" s="2">
        <v>3</v>
      </c>
    </row>
    <row r="189" spans="1:4" ht="26.25" thickBot="1" x14ac:dyDescent="0.25">
      <c r="A189" s="1" t="s">
        <v>171</v>
      </c>
      <c r="B189" s="2">
        <v>3</v>
      </c>
      <c r="C189" s="2">
        <v>4</v>
      </c>
      <c r="D189" s="2">
        <v>5</v>
      </c>
    </row>
    <row r="190" spans="1:4" ht="15" thickBot="1" x14ac:dyDescent="0.25">
      <c r="A190" s="1" t="s">
        <v>174</v>
      </c>
      <c r="B190" s="2">
        <v>2</v>
      </c>
      <c r="C190" s="2">
        <v>3</v>
      </c>
      <c r="D190" s="2">
        <v>5</v>
      </c>
    </row>
    <row r="191" spans="1:4" ht="15" thickBot="1" x14ac:dyDescent="0.25">
      <c r="A191" s="1" t="s">
        <v>174</v>
      </c>
      <c r="B191" s="2">
        <v>5</v>
      </c>
      <c r="C191" s="2">
        <v>4</v>
      </c>
      <c r="D191" s="2">
        <v>3</v>
      </c>
    </row>
    <row r="192" spans="1:4" ht="15" thickBot="1" x14ac:dyDescent="0.25">
      <c r="A192" s="1" t="s">
        <v>174</v>
      </c>
      <c r="B192" s="2">
        <v>2</v>
      </c>
      <c r="C192" s="2">
        <v>5</v>
      </c>
      <c r="D192" s="2">
        <v>3</v>
      </c>
    </row>
    <row r="193" spans="1:4" ht="15" thickBot="1" x14ac:dyDescent="0.25">
      <c r="A193" s="1" t="s">
        <v>174</v>
      </c>
      <c r="B193" s="2">
        <v>3</v>
      </c>
      <c r="C193" s="2">
        <v>4</v>
      </c>
      <c r="D193" s="2">
        <v>2</v>
      </c>
    </row>
    <row r="194" spans="1:4" ht="15" thickBot="1" x14ac:dyDescent="0.25">
      <c r="A194" s="1" t="s">
        <v>174</v>
      </c>
      <c r="B194" s="2">
        <v>2</v>
      </c>
      <c r="C194" s="2">
        <v>4</v>
      </c>
      <c r="D194" s="2">
        <v>3</v>
      </c>
    </row>
    <row r="195" spans="1:4" ht="15" thickBot="1" x14ac:dyDescent="0.25">
      <c r="A195" s="1" t="s">
        <v>174</v>
      </c>
      <c r="B195" s="2">
        <v>2</v>
      </c>
      <c r="C195" s="2">
        <v>3</v>
      </c>
      <c r="D195" s="2">
        <v>2</v>
      </c>
    </row>
    <row r="196" spans="1:4" ht="15" thickBot="1" x14ac:dyDescent="0.25">
      <c r="A196" s="1" t="s">
        <v>174</v>
      </c>
      <c r="B196" s="2">
        <v>2</v>
      </c>
      <c r="C196" s="2">
        <v>3</v>
      </c>
      <c r="D196" s="2">
        <v>2</v>
      </c>
    </row>
    <row r="197" spans="1:4" ht="15" thickBot="1" x14ac:dyDescent="0.25">
      <c r="A197" s="1" t="s">
        <v>174</v>
      </c>
      <c r="B197" s="2">
        <v>3</v>
      </c>
      <c r="C197" s="2">
        <v>3</v>
      </c>
      <c r="D197" s="2">
        <v>4</v>
      </c>
    </row>
    <row r="198" spans="1:4" ht="26.25" thickBot="1" x14ac:dyDescent="0.25">
      <c r="A198" s="1" t="s">
        <v>171</v>
      </c>
      <c r="B198" s="2">
        <v>2</v>
      </c>
      <c r="C198" s="2">
        <v>5</v>
      </c>
      <c r="D198" s="2">
        <v>2</v>
      </c>
    </row>
    <row r="199" spans="1:4" ht="15" thickBot="1" x14ac:dyDescent="0.25">
      <c r="A199" s="1" t="s">
        <v>174</v>
      </c>
      <c r="B199" s="2">
        <v>3</v>
      </c>
      <c r="C199" s="2">
        <v>3</v>
      </c>
      <c r="D199" s="2">
        <v>5</v>
      </c>
    </row>
    <row r="200" spans="1:4" ht="15" thickBot="1" x14ac:dyDescent="0.25">
      <c r="A200" s="1" t="s">
        <v>174</v>
      </c>
      <c r="B200" s="2">
        <v>4</v>
      </c>
      <c r="C200" s="2">
        <v>3</v>
      </c>
      <c r="D200" s="2">
        <v>5</v>
      </c>
    </row>
    <row r="201" spans="1:4" ht="15" thickBot="1" x14ac:dyDescent="0.25">
      <c r="A201" s="1" t="s">
        <v>174</v>
      </c>
      <c r="B201" s="2">
        <v>2</v>
      </c>
      <c r="C201" s="2">
        <v>4</v>
      </c>
      <c r="D201" s="2">
        <v>5</v>
      </c>
    </row>
    <row r="202" spans="1:4" ht="15" thickBot="1" x14ac:dyDescent="0.25">
      <c r="A202" s="1" t="s">
        <v>174</v>
      </c>
      <c r="B202" s="2">
        <v>2</v>
      </c>
      <c r="C202" s="2">
        <v>3</v>
      </c>
      <c r="D202" s="2">
        <v>5</v>
      </c>
    </row>
    <row r="203" spans="1:4" ht="15" thickBot="1" x14ac:dyDescent="0.25">
      <c r="A203" s="1" t="s">
        <v>174</v>
      </c>
      <c r="B203" s="2">
        <v>5</v>
      </c>
      <c r="C203" s="2">
        <v>4</v>
      </c>
      <c r="D203" s="2">
        <v>3</v>
      </c>
    </row>
    <row r="204" spans="1:4" ht="15" thickBot="1" x14ac:dyDescent="0.25">
      <c r="A204" s="1" t="s">
        <v>174</v>
      </c>
      <c r="B204" s="2">
        <v>5</v>
      </c>
      <c r="C204" s="2">
        <v>5</v>
      </c>
      <c r="D204" s="2">
        <v>5</v>
      </c>
    </row>
    <row r="205" spans="1:4" ht="15" thickBot="1" x14ac:dyDescent="0.25">
      <c r="A205" s="1" t="s">
        <v>174</v>
      </c>
      <c r="B205" s="2">
        <v>4</v>
      </c>
      <c r="C205" s="2">
        <v>3</v>
      </c>
      <c r="D205" s="2">
        <v>5</v>
      </c>
    </row>
    <row r="206" spans="1:4" ht="15" thickBot="1" x14ac:dyDescent="0.25">
      <c r="A206" s="1" t="s">
        <v>174</v>
      </c>
      <c r="B206" s="2">
        <v>3</v>
      </c>
      <c r="C206" s="2">
        <v>3</v>
      </c>
      <c r="D206" s="2">
        <v>5</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42"/>
  <sheetViews>
    <sheetView workbookViewId="0">
      <selection activeCell="J2" sqref="J2"/>
    </sheetView>
  </sheetViews>
  <sheetFormatPr baseColWidth="10" defaultColWidth="9" defaultRowHeight="14.25" x14ac:dyDescent="0.2"/>
  <cols>
    <col min="9" max="9" width="7.125" bestFit="1" customWidth="1"/>
    <col min="10" max="10" width="7.875" customWidth="1"/>
    <col min="11" max="11" width="10.125" bestFit="1" customWidth="1"/>
    <col min="39" max="39" width="10.125" style="8" bestFit="1" customWidth="1"/>
    <col min="40" max="40" width="10.125" bestFit="1" customWidth="1"/>
    <col min="43" max="43" width="10.125" bestFit="1" customWidth="1"/>
    <col min="44" max="44" width="9" bestFit="1" customWidth="1"/>
    <col min="45" max="45" width="10.125" bestFit="1" customWidth="1"/>
    <col min="48" max="48" width="10.125" bestFit="1" customWidth="1"/>
    <col min="72" max="72" width="10.125" bestFit="1" customWidth="1"/>
  </cols>
  <sheetData>
    <row r="1" spans="1:72" ht="409.6" thickBot="1" x14ac:dyDescent="0.25">
      <c r="A1" s="1" t="s">
        <v>0</v>
      </c>
      <c r="B1" s="1" t="s">
        <v>1</v>
      </c>
      <c r="C1" s="1" t="s">
        <v>2</v>
      </c>
      <c r="D1" s="1" t="s">
        <v>3</v>
      </c>
      <c r="E1" s="1" t="s">
        <v>4</v>
      </c>
      <c r="F1" s="1" t="s">
        <v>5</v>
      </c>
      <c r="G1" s="1" t="s">
        <v>6</v>
      </c>
      <c r="H1" s="1" t="s">
        <v>7</v>
      </c>
      <c r="I1" s="1" t="s">
        <v>237</v>
      </c>
      <c r="J1" s="1" t="s">
        <v>238</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12</v>
      </c>
      <c r="AB1" s="1" t="s">
        <v>14</v>
      </c>
      <c r="AC1" s="1" t="s">
        <v>13</v>
      </c>
      <c r="AD1" s="1" t="s">
        <v>19</v>
      </c>
      <c r="AE1" s="1" t="s">
        <v>18</v>
      </c>
      <c r="AF1" s="1" t="s">
        <v>20</v>
      </c>
      <c r="AG1" s="1" t="s">
        <v>21</v>
      </c>
      <c r="AH1" s="1" t="s">
        <v>24</v>
      </c>
      <c r="AI1" s="1" t="s">
        <v>25</v>
      </c>
      <c r="AJ1" s="1" t="s">
        <v>16</v>
      </c>
      <c r="AK1" s="1" t="s">
        <v>15</v>
      </c>
      <c r="AL1" s="1" t="s">
        <v>17</v>
      </c>
      <c r="AM1" s="7" t="s">
        <v>235</v>
      </c>
      <c r="AN1" s="1" t="s">
        <v>26</v>
      </c>
      <c r="AO1" s="1" t="s">
        <v>27</v>
      </c>
      <c r="AP1" s="1" t="s">
        <v>28</v>
      </c>
      <c r="AQ1" s="1" t="s">
        <v>29</v>
      </c>
      <c r="AR1" s="1" t="s">
        <v>236</v>
      </c>
      <c r="AS1" s="1" t="s">
        <v>26</v>
      </c>
      <c r="AT1" s="1" t="s">
        <v>30</v>
      </c>
      <c r="AU1" s="1" t="s">
        <v>31</v>
      </c>
      <c r="AV1" s="1" t="s">
        <v>29</v>
      </c>
      <c r="AW1" s="1" t="s">
        <v>32</v>
      </c>
      <c r="AX1" s="1" t="s">
        <v>33</v>
      </c>
      <c r="AY1" s="1" t="s">
        <v>34</v>
      </c>
      <c r="AZ1" s="1" t="s">
        <v>35</v>
      </c>
      <c r="BA1" s="1" t="s">
        <v>36</v>
      </c>
      <c r="BB1" s="1" t="s">
        <v>37</v>
      </c>
      <c r="BC1" s="1" t="s">
        <v>38</v>
      </c>
      <c r="BD1" s="1" t="s">
        <v>39</v>
      </c>
      <c r="BE1" s="1" t="s">
        <v>40</v>
      </c>
      <c r="BF1" s="1" t="s">
        <v>41</v>
      </c>
      <c r="BG1" s="1" t="s">
        <v>42</v>
      </c>
      <c r="BH1" s="1" t="s">
        <v>43</v>
      </c>
      <c r="BI1" s="1" t="s">
        <v>44</v>
      </c>
      <c r="BJ1" s="1" t="s">
        <v>45</v>
      </c>
      <c r="BK1" s="1" t="s">
        <v>46</v>
      </c>
      <c r="BL1" s="1" t="s">
        <v>47</v>
      </c>
      <c r="BM1" s="1" t="s">
        <v>48</v>
      </c>
      <c r="BN1" s="1" t="s">
        <v>49</v>
      </c>
      <c r="BO1" s="1" t="s">
        <v>50</v>
      </c>
      <c r="BP1" s="1" t="s">
        <v>51</v>
      </c>
      <c r="BQ1" s="1" t="s">
        <v>52</v>
      </c>
      <c r="BR1" s="1" t="s">
        <v>53</v>
      </c>
      <c r="BS1" s="1" t="s">
        <v>54</v>
      </c>
      <c r="BT1" s="1" t="s">
        <v>29</v>
      </c>
    </row>
    <row r="2" spans="1:72" ht="268.5" thickBot="1" x14ac:dyDescent="0.25">
      <c r="A2" s="1" t="s">
        <v>174</v>
      </c>
      <c r="B2" s="1" t="s">
        <v>55</v>
      </c>
      <c r="C2" s="1" t="s">
        <v>56</v>
      </c>
      <c r="D2" s="1" t="s">
        <v>56</v>
      </c>
      <c r="E2" s="1" t="s">
        <v>56</v>
      </c>
      <c r="F2" s="1" t="s">
        <v>55</v>
      </c>
      <c r="G2" s="1" t="s">
        <v>56</v>
      </c>
      <c r="H2" s="1" t="s">
        <v>56</v>
      </c>
      <c r="I2" s="5">
        <f t="shared" ref="I2:I23" si="0">BT2-K2</f>
        <v>1.3888888888888895E-2</v>
      </c>
      <c r="J2" s="5">
        <f>AN2-K2</f>
        <v>8.3333333333333037E-3</v>
      </c>
      <c r="K2" s="3">
        <v>0.43888888888888888</v>
      </c>
      <c r="L2" s="2">
        <v>5</v>
      </c>
      <c r="M2" s="2">
        <v>3</v>
      </c>
      <c r="N2" s="2">
        <v>1</v>
      </c>
      <c r="O2" s="2">
        <v>5</v>
      </c>
      <c r="P2" s="2">
        <v>3</v>
      </c>
      <c r="Q2" s="2">
        <v>1</v>
      </c>
      <c r="R2" s="2">
        <v>1</v>
      </c>
      <c r="S2" s="2">
        <v>5</v>
      </c>
      <c r="T2" s="2">
        <v>3</v>
      </c>
      <c r="U2" s="2">
        <v>1</v>
      </c>
      <c r="V2" s="2">
        <v>5</v>
      </c>
      <c r="W2" s="2">
        <v>2</v>
      </c>
      <c r="X2" s="2">
        <v>3</v>
      </c>
      <c r="Y2" s="2">
        <v>5</v>
      </c>
      <c r="Z2" s="2">
        <v>1</v>
      </c>
      <c r="AA2" s="1"/>
      <c r="AB2" s="1" t="s">
        <v>57</v>
      </c>
      <c r="AC2" s="1" t="s">
        <v>57</v>
      </c>
      <c r="AD2" s="1"/>
      <c r="AE2" s="1" t="s">
        <v>58</v>
      </c>
      <c r="AF2" s="1" t="s">
        <v>59</v>
      </c>
      <c r="AG2" s="1"/>
      <c r="AH2" s="1" t="s">
        <v>59</v>
      </c>
      <c r="AI2" s="1" t="s">
        <v>57</v>
      </c>
      <c r="AJ2" s="1" t="s">
        <v>57</v>
      </c>
      <c r="AK2" s="1" t="s">
        <v>57</v>
      </c>
      <c r="AL2" s="1" t="s">
        <v>60</v>
      </c>
      <c r="AM2" s="7">
        <f>AQ2-AN2</f>
        <v>2.0833333333333814E-3</v>
      </c>
      <c r="AN2" s="3">
        <v>0.44722222222222219</v>
      </c>
      <c r="AO2" s="1" t="s">
        <v>61</v>
      </c>
      <c r="AP2" s="1" t="s">
        <v>62</v>
      </c>
      <c r="AQ2" s="3">
        <v>0.44930555555555557</v>
      </c>
      <c r="AR2" s="6">
        <f>AV2-AS2</f>
        <v>2.0833333333333259E-3</v>
      </c>
      <c r="AS2" s="3">
        <v>0.44930555555555557</v>
      </c>
      <c r="AT2" s="1" t="s">
        <v>63</v>
      </c>
      <c r="AU2" s="1" t="s">
        <v>64</v>
      </c>
      <c r="AV2" s="3">
        <v>0.4513888888888889</v>
      </c>
      <c r="AW2" s="1" t="s">
        <v>65</v>
      </c>
      <c r="AX2" s="1" t="s">
        <v>66</v>
      </c>
      <c r="AY2" s="1" t="s">
        <v>65</v>
      </c>
      <c r="AZ2" s="1" t="s">
        <v>66</v>
      </c>
      <c r="BA2" s="1" t="s">
        <v>65</v>
      </c>
      <c r="BB2" s="1" t="s">
        <v>66</v>
      </c>
      <c r="BC2" s="1" t="s">
        <v>66</v>
      </c>
      <c r="BD2" s="1" t="s">
        <v>65</v>
      </c>
      <c r="BE2" s="1" t="s">
        <v>66</v>
      </c>
      <c r="BF2" s="1" t="s">
        <v>66</v>
      </c>
      <c r="BG2" s="1" t="s">
        <v>65</v>
      </c>
      <c r="BH2" s="1" t="s">
        <v>67</v>
      </c>
      <c r="BI2" s="1" t="s">
        <v>68</v>
      </c>
      <c r="BJ2" s="1" t="s">
        <v>69</v>
      </c>
      <c r="BK2" s="1" t="s">
        <v>70</v>
      </c>
      <c r="BL2" s="1" t="s">
        <v>71</v>
      </c>
      <c r="BM2" s="1" t="s">
        <v>70</v>
      </c>
      <c r="BN2" s="1" t="s">
        <v>67</v>
      </c>
      <c r="BO2" s="1" t="s">
        <v>68</v>
      </c>
      <c r="BP2" s="1" t="s">
        <v>68</v>
      </c>
      <c r="BQ2" s="1" t="s">
        <v>65</v>
      </c>
      <c r="BR2" s="1" t="s">
        <v>66</v>
      </c>
      <c r="BS2" s="1" t="s">
        <v>66</v>
      </c>
      <c r="BT2" s="3">
        <v>0.45277777777777778</v>
      </c>
    </row>
    <row r="3" spans="1:72" ht="230.25" thickBot="1" x14ac:dyDescent="0.25">
      <c r="A3" s="1" t="s">
        <v>171</v>
      </c>
      <c r="B3" s="1" t="s">
        <v>55</v>
      </c>
      <c r="C3" s="1" t="s">
        <v>55</v>
      </c>
      <c r="D3" s="1" t="s">
        <v>56</v>
      </c>
      <c r="E3" s="1" t="s">
        <v>56</v>
      </c>
      <c r="F3" s="1" t="s">
        <v>55</v>
      </c>
      <c r="G3" s="1" t="s">
        <v>55</v>
      </c>
      <c r="H3" s="1" t="s">
        <v>56</v>
      </c>
      <c r="I3" s="5">
        <f t="shared" si="0"/>
        <v>1.6666666666666607E-2</v>
      </c>
      <c r="J3" s="5">
        <f t="shared" ref="J3:J42" si="1">AN3-K3</f>
        <v>6.9444444444444198E-3</v>
      </c>
      <c r="K3" s="3">
        <v>0.57916666666666672</v>
      </c>
      <c r="L3" s="2">
        <v>5</v>
      </c>
      <c r="M3" s="2">
        <v>5</v>
      </c>
      <c r="N3" s="2">
        <v>2</v>
      </c>
      <c r="O3" s="2">
        <v>5</v>
      </c>
      <c r="P3" s="2">
        <v>4</v>
      </c>
      <c r="Q3" s="2">
        <v>3</v>
      </c>
      <c r="R3" s="2">
        <v>3</v>
      </c>
      <c r="S3" s="2">
        <v>5</v>
      </c>
      <c r="T3" s="2">
        <v>4</v>
      </c>
      <c r="U3" s="2">
        <v>5</v>
      </c>
      <c r="V3" s="2">
        <v>3</v>
      </c>
      <c r="W3" s="2">
        <v>5</v>
      </c>
      <c r="X3" s="2">
        <v>4</v>
      </c>
      <c r="Y3" s="2">
        <v>3</v>
      </c>
      <c r="Z3" s="2">
        <v>5</v>
      </c>
      <c r="AA3" s="1" t="s">
        <v>72</v>
      </c>
      <c r="AB3" s="1" t="s">
        <v>72</v>
      </c>
      <c r="AC3" s="1" t="s">
        <v>72</v>
      </c>
      <c r="AD3" s="1" t="s">
        <v>57</v>
      </c>
      <c r="AE3" s="1" t="s">
        <v>73</v>
      </c>
      <c r="AF3" s="1" t="s">
        <v>73</v>
      </c>
      <c r="AG3" s="1"/>
      <c r="AH3" s="1" t="s">
        <v>74</v>
      </c>
      <c r="AI3" s="1" t="s">
        <v>57</v>
      </c>
      <c r="AJ3" s="1" t="s">
        <v>60</v>
      </c>
      <c r="AK3" s="1" t="s">
        <v>72</v>
      </c>
      <c r="AL3" s="1" t="s">
        <v>60</v>
      </c>
      <c r="AM3" s="7">
        <f t="shared" ref="AM3:AM42" si="2">AQ3-AN3</f>
        <v>3.4722222222222099E-3</v>
      </c>
      <c r="AN3" s="3">
        <v>0.58611111111111114</v>
      </c>
      <c r="AO3" s="1" t="s">
        <v>75</v>
      </c>
      <c r="AP3" s="1" t="s">
        <v>76</v>
      </c>
      <c r="AQ3" s="3">
        <v>0.58958333333333335</v>
      </c>
      <c r="AR3" s="6">
        <f t="shared" ref="AR3:AR42" si="3">AV3-AS3</f>
        <v>3.4722222222222099E-3</v>
      </c>
      <c r="AS3" s="3">
        <v>0.58958333333333335</v>
      </c>
      <c r="AT3" s="1" t="s">
        <v>77</v>
      </c>
      <c r="AU3" s="1" t="s">
        <v>78</v>
      </c>
      <c r="AV3" s="3">
        <v>0.59305555555555556</v>
      </c>
      <c r="AW3" s="1" t="s">
        <v>65</v>
      </c>
      <c r="AX3" s="1" t="s">
        <v>65</v>
      </c>
      <c r="AY3" s="1" t="s">
        <v>66</v>
      </c>
      <c r="AZ3" s="1" t="s">
        <v>66</v>
      </c>
      <c r="BA3" s="1" t="s">
        <v>65</v>
      </c>
      <c r="BB3" s="1" t="s">
        <v>79</v>
      </c>
      <c r="BC3" s="1" t="s">
        <v>66</v>
      </c>
      <c r="BD3" s="1" t="s">
        <v>80</v>
      </c>
      <c r="BE3" s="1" t="s">
        <v>65</v>
      </c>
      <c r="BF3" s="1" t="s">
        <v>65</v>
      </c>
      <c r="BG3" s="1" t="s">
        <v>66</v>
      </c>
      <c r="BH3" s="1" t="s">
        <v>68</v>
      </c>
      <c r="BI3" s="1" t="s">
        <v>67</v>
      </c>
      <c r="BJ3" s="1" t="s">
        <v>68</v>
      </c>
      <c r="BK3" s="1" t="s">
        <v>81</v>
      </c>
      <c r="BL3" s="1" t="s">
        <v>71</v>
      </c>
      <c r="BM3" s="1" t="s">
        <v>70</v>
      </c>
      <c r="BN3" s="1" t="s">
        <v>82</v>
      </c>
      <c r="BO3" s="1" t="s">
        <v>68</v>
      </c>
      <c r="BP3" s="1" t="s">
        <v>67</v>
      </c>
      <c r="BQ3" s="1" t="s">
        <v>65</v>
      </c>
      <c r="BR3" s="1" t="s">
        <v>66</v>
      </c>
      <c r="BS3" s="1" t="s">
        <v>80</v>
      </c>
      <c r="BT3" s="3">
        <v>0.59583333333333333</v>
      </c>
    </row>
    <row r="4" spans="1:72" ht="26.25" thickBot="1" x14ac:dyDescent="0.25">
      <c r="A4" s="1" t="s">
        <v>243</v>
      </c>
      <c r="B4" s="1" t="s">
        <v>55</v>
      </c>
      <c r="C4" s="1" t="s">
        <v>55</v>
      </c>
      <c r="D4" s="1" t="s">
        <v>56</v>
      </c>
      <c r="E4" s="1" t="s">
        <v>56</v>
      </c>
      <c r="F4" s="1" t="s">
        <v>55</v>
      </c>
      <c r="G4" s="1" t="s">
        <v>55</v>
      </c>
      <c r="H4" s="1" t="s">
        <v>55</v>
      </c>
      <c r="I4" s="5">
        <f t="shared" si="0"/>
        <v>2.7777777777777679E-2</v>
      </c>
      <c r="J4" s="5">
        <f t="shared" si="1"/>
        <v>2.2916666666666585E-2</v>
      </c>
      <c r="K4" s="3">
        <v>0.77500000000000002</v>
      </c>
      <c r="L4" s="2">
        <v>3</v>
      </c>
      <c r="M4" s="2">
        <v>4</v>
      </c>
      <c r="N4" s="2">
        <v>2</v>
      </c>
      <c r="O4" s="2">
        <v>4</v>
      </c>
      <c r="P4" s="2">
        <v>4</v>
      </c>
      <c r="Q4" s="2">
        <v>2</v>
      </c>
      <c r="R4" s="2">
        <v>3</v>
      </c>
      <c r="S4" s="2">
        <v>4</v>
      </c>
      <c r="T4" s="2">
        <v>2</v>
      </c>
      <c r="U4" s="2">
        <v>2</v>
      </c>
      <c r="V4" s="2">
        <v>4</v>
      </c>
      <c r="W4" s="2">
        <v>2</v>
      </c>
      <c r="X4" s="2">
        <v>2</v>
      </c>
      <c r="Y4" s="2">
        <v>4</v>
      </c>
      <c r="Z4" s="2">
        <v>1</v>
      </c>
      <c r="AA4" s="1" t="s">
        <v>74</v>
      </c>
      <c r="AB4" s="1" t="s">
        <v>60</v>
      </c>
      <c r="AC4" s="1" t="s">
        <v>74</v>
      </c>
      <c r="AD4" s="1" t="s">
        <v>57</v>
      </c>
      <c r="AE4" s="1" t="s">
        <v>74</v>
      </c>
      <c r="AF4" s="1" t="s">
        <v>57</v>
      </c>
      <c r="AG4" s="1" t="s">
        <v>60</v>
      </c>
      <c r="AH4" s="1" t="s">
        <v>57</v>
      </c>
      <c r="AI4" s="1" t="s">
        <v>74</v>
      </c>
      <c r="AJ4" s="1" t="s">
        <v>60</v>
      </c>
      <c r="AK4" s="1" t="s">
        <v>72</v>
      </c>
      <c r="AL4" s="1" t="s">
        <v>58</v>
      </c>
      <c r="AM4" s="7">
        <f t="shared" si="2"/>
        <v>2.0833333333333259E-3</v>
      </c>
      <c r="AN4" s="3">
        <v>0.79791666666666661</v>
      </c>
      <c r="AO4" s="1" t="s">
        <v>83</v>
      </c>
      <c r="AP4" s="1" t="s">
        <v>83</v>
      </c>
      <c r="AQ4" s="3">
        <v>0.79999999999999993</v>
      </c>
      <c r="AR4" s="6">
        <f t="shared" si="3"/>
        <v>6.9444444444444198E-4</v>
      </c>
      <c r="AS4" s="3">
        <v>0.79999999999999993</v>
      </c>
      <c r="AT4" s="1" t="s">
        <v>83</v>
      </c>
      <c r="AU4" s="1" t="s">
        <v>83</v>
      </c>
      <c r="AV4" s="3">
        <v>0.80069444444444438</v>
      </c>
      <c r="AW4" s="1" t="s">
        <v>65</v>
      </c>
      <c r="AX4" s="1" t="s">
        <v>65</v>
      </c>
      <c r="AY4" s="1" t="s">
        <v>66</v>
      </c>
      <c r="AZ4" s="1" t="s">
        <v>66</v>
      </c>
      <c r="BA4" s="1" t="s">
        <v>66</v>
      </c>
      <c r="BB4" s="1" t="s">
        <v>66</v>
      </c>
      <c r="BC4" s="1" t="s">
        <v>65</v>
      </c>
      <c r="BD4" s="1" t="s">
        <v>66</v>
      </c>
      <c r="BE4" s="1" t="s">
        <v>66</v>
      </c>
      <c r="BF4" s="1" t="s">
        <v>66</v>
      </c>
      <c r="BG4" s="1" t="s">
        <v>65</v>
      </c>
      <c r="BH4" s="1" t="s">
        <v>69</v>
      </c>
      <c r="BI4" s="1" t="s">
        <v>68</v>
      </c>
      <c r="BJ4" s="1" t="s">
        <v>67</v>
      </c>
      <c r="BK4" s="1" t="s">
        <v>70</v>
      </c>
      <c r="BL4" s="1" t="s">
        <v>71</v>
      </c>
      <c r="BM4" s="1" t="s">
        <v>71</v>
      </c>
      <c r="BN4" s="1" t="s">
        <v>69</v>
      </c>
      <c r="BO4" s="1" t="s">
        <v>68</v>
      </c>
      <c r="BP4" s="1" t="s">
        <v>67</v>
      </c>
      <c r="BQ4" s="1" t="s">
        <v>66</v>
      </c>
      <c r="BR4" s="1" t="s">
        <v>66</v>
      </c>
      <c r="BS4" s="1" t="s">
        <v>65</v>
      </c>
      <c r="BT4" s="3">
        <v>0.8027777777777777</v>
      </c>
    </row>
    <row r="5" spans="1:72" ht="243" thickBot="1" x14ac:dyDescent="0.25">
      <c r="A5" s="1" t="s">
        <v>174</v>
      </c>
      <c r="B5" s="1" t="s">
        <v>55</v>
      </c>
      <c r="C5" s="1" t="s">
        <v>55</v>
      </c>
      <c r="D5" s="1" t="s">
        <v>55</v>
      </c>
      <c r="E5" s="1" t="s">
        <v>56</v>
      </c>
      <c r="F5" s="1" t="s">
        <v>56</v>
      </c>
      <c r="G5" s="1" t="s">
        <v>56</v>
      </c>
      <c r="H5" s="1" t="s">
        <v>55</v>
      </c>
      <c r="I5" s="5">
        <f t="shared" si="0"/>
        <v>1.388888888888884E-2</v>
      </c>
      <c r="J5" s="5">
        <f t="shared" si="1"/>
        <v>5.5555555555555358E-3</v>
      </c>
      <c r="K5" s="3">
        <v>0.43333333333333335</v>
      </c>
      <c r="L5" s="2">
        <v>3</v>
      </c>
      <c r="M5" s="2">
        <v>2</v>
      </c>
      <c r="N5" s="2">
        <v>1</v>
      </c>
      <c r="O5" s="2">
        <v>2</v>
      </c>
      <c r="P5" s="2">
        <v>5</v>
      </c>
      <c r="Q5" s="2">
        <v>2</v>
      </c>
      <c r="R5" s="2">
        <v>2</v>
      </c>
      <c r="S5" s="2">
        <v>4</v>
      </c>
      <c r="T5" s="2">
        <v>3</v>
      </c>
      <c r="U5" s="2">
        <v>2</v>
      </c>
      <c r="V5" s="2">
        <v>1</v>
      </c>
      <c r="W5" s="2">
        <v>3</v>
      </c>
      <c r="X5" s="2">
        <v>5</v>
      </c>
      <c r="Y5" s="2">
        <v>3</v>
      </c>
      <c r="Z5" s="2">
        <v>2</v>
      </c>
      <c r="AA5" s="1" t="s">
        <v>60</v>
      </c>
      <c r="AB5" s="1" t="s">
        <v>74</v>
      </c>
      <c r="AC5" s="1" t="s">
        <v>57</v>
      </c>
      <c r="AD5" s="1" t="s">
        <v>58</v>
      </c>
      <c r="AE5" s="1" t="s">
        <v>60</v>
      </c>
      <c r="AF5" s="1" t="s">
        <v>74</v>
      </c>
      <c r="AG5" s="1" t="s">
        <v>74</v>
      </c>
      <c r="AH5" s="1" t="s">
        <v>60</v>
      </c>
      <c r="AI5" s="1" t="s">
        <v>74</v>
      </c>
      <c r="AJ5" s="1" t="s">
        <v>74</v>
      </c>
      <c r="AK5" s="1" t="s">
        <v>74</v>
      </c>
      <c r="AL5" s="1" t="s">
        <v>57</v>
      </c>
      <c r="AM5" s="7">
        <f t="shared" si="2"/>
        <v>5.5555555555555358E-3</v>
      </c>
      <c r="AN5" s="3">
        <v>0.43888888888888888</v>
      </c>
      <c r="AO5" s="1" t="s">
        <v>84</v>
      </c>
      <c r="AP5" s="1" t="s">
        <v>85</v>
      </c>
      <c r="AQ5" s="3">
        <v>0.44444444444444442</v>
      </c>
      <c r="AR5" s="6">
        <f t="shared" si="3"/>
        <v>2.0833333333333814E-3</v>
      </c>
      <c r="AS5" s="3">
        <v>0.44444444444444442</v>
      </c>
      <c r="AT5" s="1" t="s">
        <v>86</v>
      </c>
      <c r="AU5" s="1" t="s">
        <v>87</v>
      </c>
      <c r="AV5" s="3">
        <v>0.4465277777777778</v>
      </c>
      <c r="AW5" s="1" t="s">
        <v>65</v>
      </c>
      <c r="AX5" s="1" t="s">
        <v>65</v>
      </c>
      <c r="AY5" s="1" t="s">
        <v>80</v>
      </c>
      <c r="AZ5" s="1" t="s">
        <v>65</v>
      </c>
      <c r="BA5" s="1" t="s">
        <v>65</v>
      </c>
      <c r="BB5" s="1" t="s">
        <v>65</v>
      </c>
      <c r="BC5" s="1" t="s">
        <v>65</v>
      </c>
      <c r="BD5" s="1" t="s">
        <v>80</v>
      </c>
      <c r="BE5" s="1" t="s">
        <v>66</v>
      </c>
      <c r="BF5" s="1" t="s">
        <v>65</v>
      </c>
      <c r="BG5" s="1" t="s">
        <v>65</v>
      </c>
      <c r="BH5" s="1" t="s">
        <v>82</v>
      </c>
      <c r="BI5" s="1" t="s">
        <v>67</v>
      </c>
      <c r="BJ5" s="1" t="s">
        <v>67</v>
      </c>
      <c r="BK5" s="1" t="s">
        <v>88</v>
      </c>
      <c r="BL5" s="1" t="s">
        <v>71</v>
      </c>
      <c r="BM5" s="1" t="s">
        <v>71</v>
      </c>
      <c r="BN5" s="1" t="s">
        <v>67</v>
      </c>
      <c r="BO5" s="1" t="s">
        <v>68</v>
      </c>
      <c r="BP5" s="1" t="s">
        <v>67</v>
      </c>
      <c r="BQ5" s="1" t="s">
        <v>80</v>
      </c>
      <c r="BR5" s="1" t="s">
        <v>66</v>
      </c>
      <c r="BS5" s="1" t="s">
        <v>65</v>
      </c>
      <c r="BT5" s="3">
        <v>0.44722222222222219</v>
      </c>
    </row>
    <row r="6" spans="1:72" ht="319.5" thickBot="1" x14ac:dyDescent="0.25">
      <c r="A6" s="1" t="s">
        <v>174</v>
      </c>
      <c r="B6" s="1" t="s">
        <v>55</v>
      </c>
      <c r="C6" s="1" t="s">
        <v>55</v>
      </c>
      <c r="D6" s="1" t="s">
        <v>55</v>
      </c>
      <c r="E6" s="1" t="s">
        <v>56</v>
      </c>
      <c r="F6" s="1" t="s">
        <v>55</v>
      </c>
      <c r="G6" s="1" t="s">
        <v>55</v>
      </c>
      <c r="H6" s="1" t="s">
        <v>55</v>
      </c>
      <c r="I6" s="5">
        <f t="shared" si="0"/>
        <v>1.4583333333333393E-2</v>
      </c>
      <c r="J6" s="5">
        <f t="shared" si="1"/>
        <v>6.9444444444445308E-3</v>
      </c>
      <c r="K6" s="3">
        <v>0.43541666666666662</v>
      </c>
      <c r="L6" s="2">
        <v>3</v>
      </c>
      <c r="M6" s="2">
        <v>5</v>
      </c>
      <c r="N6" s="2">
        <v>1</v>
      </c>
      <c r="O6" s="2">
        <v>3</v>
      </c>
      <c r="P6" s="2">
        <v>5</v>
      </c>
      <c r="Q6" s="2">
        <v>1</v>
      </c>
      <c r="R6" s="2">
        <v>1</v>
      </c>
      <c r="S6" s="2">
        <v>3</v>
      </c>
      <c r="T6" s="2">
        <v>5</v>
      </c>
      <c r="U6" s="2">
        <v>5</v>
      </c>
      <c r="V6" s="2">
        <v>4</v>
      </c>
      <c r="W6" s="2">
        <v>2</v>
      </c>
      <c r="X6" s="2">
        <v>5</v>
      </c>
      <c r="Y6" s="2">
        <v>1</v>
      </c>
      <c r="Z6" s="2">
        <v>1</v>
      </c>
      <c r="AA6" s="1" t="s">
        <v>59</v>
      </c>
      <c r="AB6" s="1" t="s">
        <v>59</v>
      </c>
      <c r="AC6" s="1" t="s">
        <v>60</v>
      </c>
      <c r="AD6" s="1" t="s">
        <v>57</v>
      </c>
      <c r="AE6" s="1" t="s">
        <v>60</v>
      </c>
      <c r="AF6" s="1"/>
      <c r="AG6" s="1"/>
      <c r="AH6" s="1"/>
      <c r="AI6" s="1"/>
      <c r="AJ6" s="1"/>
      <c r="AK6" s="1"/>
      <c r="AL6" s="1"/>
      <c r="AM6" s="7">
        <f t="shared" si="2"/>
        <v>4.8611111111110383E-3</v>
      </c>
      <c r="AN6" s="3">
        <v>0.44236111111111115</v>
      </c>
      <c r="AO6" s="1" t="s">
        <v>89</v>
      </c>
      <c r="AP6" s="1" t="s">
        <v>90</v>
      </c>
      <c r="AQ6" s="3">
        <v>0.44722222222222219</v>
      </c>
      <c r="AR6" s="6">
        <f t="shared" si="3"/>
        <v>2.0833333333333814E-3</v>
      </c>
      <c r="AS6" s="3">
        <v>0.44722222222222219</v>
      </c>
      <c r="AT6" s="1" t="s">
        <v>91</v>
      </c>
      <c r="AU6" s="1" t="s">
        <v>92</v>
      </c>
      <c r="AV6" s="3">
        <v>0.44930555555555557</v>
      </c>
      <c r="AW6" s="1" t="s">
        <v>65</v>
      </c>
      <c r="AX6" s="1" t="s">
        <v>65</v>
      </c>
      <c r="AY6" s="1" t="s">
        <v>65</v>
      </c>
      <c r="AZ6" s="1" t="s">
        <v>66</v>
      </c>
      <c r="BA6" s="1" t="s">
        <v>66</v>
      </c>
      <c r="BB6" s="1" t="s">
        <v>65</v>
      </c>
      <c r="BC6" s="1" t="s">
        <v>65</v>
      </c>
      <c r="BD6" s="1" t="s">
        <v>65</v>
      </c>
      <c r="BE6" s="1" t="s">
        <v>66</v>
      </c>
      <c r="BF6" s="1" t="s">
        <v>66</v>
      </c>
      <c r="BG6" s="1" t="s">
        <v>65</v>
      </c>
      <c r="BH6" s="1" t="s">
        <v>68</v>
      </c>
      <c r="BI6" s="1" t="s">
        <v>68</v>
      </c>
      <c r="BJ6" s="1" t="s">
        <v>68</v>
      </c>
      <c r="BK6" s="1" t="s">
        <v>71</v>
      </c>
      <c r="BL6" s="1" t="s">
        <v>71</v>
      </c>
      <c r="BM6" s="1" t="s">
        <v>71</v>
      </c>
      <c r="BN6" s="1" t="s">
        <v>68</v>
      </c>
      <c r="BO6" s="1" t="s">
        <v>68</v>
      </c>
      <c r="BP6" s="1" t="s">
        <v>68</v>
      </c>
      <c r="BQ6" s="1" t="s">
        <v>65</v>
      </c>
      <c r="BR6" s="1" t="s">
        <v>66</v>
      </c>
      <c r="BS6" s="1" t="s">
        <v>66</v>
      </c>
      <c r="BT6" s="3">
        <v>0.45</v>
      </c>
    </row>
    <row r="7" spans="1:72" ht="345" thickBot="1" x14ac:dyDescent="0.25">
      <c r="A7" s="1" t="s">
        <v>174</v>
      </c>
      <c r="B7" s="1" t="s">
        <v>56</v>
      </c>
      <c r="C7" s="1" t="s">
        <v>55</v>
      </c>
      <c r="D7" s="1" t="s">
        <v>55</v>
      </c>
      <c r="E7" s="1" t="s">
        <v>56</v>
      </c>
      <c r="F7" s="1" t="s">
        <v>56</v>
      </c>
      <c r="G7" s="1" t="s">
        <v>56</v>
      </c>
      <c r="H7" s="1" t="s">
        <v>55</v>
      </c>
      <c r="I7" s="5">
        <f t="shared" si="0"/>
        <v>1.8749999999999989E-2</v>
      </c>
      <c r="J7" s="5">
        <f t="shared" si="1"/>
        <v>9.0277777777778012E-3</v>
      </c>
      <c r="K7" s="3">
        <v>0.43333333333333335</v>
      </c>
      <c r="L7" s="2">
        <v>2</v>
      </c>
      <c r="M7" s="2">
        <v>3</v>
      </c>
      <c r="N7" s="2">
        <v>3</v>
      </c>
      <c r="O7" s="2">
        <v>3</v>
      </c>
      <c r="P7" s="2">
        <v>2</v>
      </c>
      <c r="Q7" s="2">
        <v>4</v>
      </c>
      <c r="R7" s="2">
        <v>2</v>
      </c>
      <c r="S7" s="2">
        <v>4</v>
      </c>
      <c r="T7" s="2">
        <v>2</v>
      </c>
      <c r="U7" s="2">
        <v>2</v>
      </c>
      <c r="V7" s="2">
        <v>3</v>
      </c>
      <c r="W7" s="2">
        <v>2</v>
      </c>
      <c r="X7" s="2">
        <v>5</v>
      </c>
      <c r="Y7" s="2">
        <v>5</v>
      </c>
      <c r="Z7" s="2">
        <v>2</v>
      </c>
      <c r="AA7" s="1" t="s">
        <v>72</v>
      </c>
      <c r="AB7" s="1"/>
      <c r="AC7" s="1" t="s">
        <v>57</v>
      </c>
      <c r="AD7" s="1" t="s">
        <v>72</v>
      </c>
      <c r="AE7" s="1" t="s">
        <v>60</v>
      </c>
      <c r="AF7" s="1"/>
      <c r="AG7" s="1"/>
      <c r="AH7" s="4" t="s">
        <v>93</v>
      </c>
      <c r="AI7" s="1"/>
      <c r="AJ7" s="1" t="s">
        <v>60</v>
      </c>
      <c r="AK7" s="1" t="s">
        <v>57</v>
      </c>
      <c r="AL7" s="1" t="s">
        <v>94</v>
      </c>
      <c r="AM7" s="7">
        <f t="shared" si="2"/>
        <v>4.1666666666666519E-3</v>
      </c>
      <c r="AN7" s="3">
        <v>0.44236111111111115</v>
      </c>
      <c r="AO7" s="1" t="s">
        <v>95</v>
      </c>
      <c r="AP7" s="1" t="s">
        <v>96</v>
      </c>
      <c r="AQ7" s="3">
        <v>0.4465277777777778</v>
      </c>
      <c r="AR7" s="6">
        <f t="shared" si="3"/>
        <v>2.7777777777777679E-3</v>
      </c>
      <c r="AS7" s="3">
        <v>0.4465277777777778</v>
      </c>
      <c r="AT7" s="1" t="s">
        <v>97</v>
      </c>
      <c r="AU7" s="1" t="s">
        <v>98</v>
      </c>
      <c r="AV7" s="3">
        <v>0.44930555555555557</v>
      </c>
      <c r="AW7" s="1" t="s">
        <v>66</v>
      </c>
      <c r="AX7" s="1" t="s">
        <v>65</v>
      </c>
      <c r="AY7" s="1" t="s">
        <v>65</v>
      </c>
      <c r="AZ7" s="1" t="s">
        <v>66</v>
      </c>
      <c r="BA7" s="1" t="s">
        <v>66</v>
      </c>
      <c r="BB7" s="1" t="s">
        <v>66</v>
      </c>
      <c r="BC7" s="1" t="s">
        <v>66</v>
      </c>
      <c r="BD7" s="1" t="s">
        <v>65</v>
      </c>
      <c r="BE7" s="1" t="s">
        <v>66</v>
      </c>
      <c r="BF7" s="1" t="s">
        <v>66</v>
      </c>
      <c r="BG7" s="1" t="s">
        <v>66</v>
      </c>
      <c r="BH7" s="1" t="s">
        <v>69</v>
      </c>
      <c r="BI7" s="1" t="s">
        <v>68</v>
      </c>
      <c r="BJ7" s="1" t="s">
        <v>68</v>
      </c>
      <c r="BK7" s="1" t="s">
        <v>70</v>
      </c>
      <c r="BL7" s="1" t="s">
        <v>71</v>
      </c>
      <c r="BM7" s="1" t="s">
        <v>71</v>
      </c>
      <c r="BN7" s="1" t="s">
        <v>68</v>
      </c>
      <c r="BO7" s="1" t="s">
        <v>68</v>
      </c>
      <c r="BP7" s="1" t="s">
        <v>68</v>
      </c>
      <c r="BQ7" s="1" t="s">
        <v>66</v>
      </c>
      <c r="BR7" s="1" t="s">
        <v>66</v>
      </c>
      <c r="BS7" s="1" t="s">
        <v>65</v>
      </c>
      <c r="BT7" s="3">
        <v>0.45208333333333334</v>
      </c>
    </row>
    <row r="8" spans="1:72" ht="383.25" thickBot="1" x14ac:dyDescent="0.25">
      <c r="A8" s="1" t="s">
        <v>174</v>
      </c>
      <c r="B8" s="1" t="s">
        <v>55</v>
      </c>
      <c r="C8" s="1" t="s">
        <v>55</v>
      </c>
      <c r="D8" s="1" t="s">
        <v>55</v>
      </c>
      <c r="E8" s="1" t="s">
        <v>56</v>
      </c>
      <c r="F8" s="1" t="s">
        <v>56</v>
      </c>
      <c r="G8" s="1" t="s">
        <v>55</v>
      </c>
      <c r="H8" s="1" t="s">
        <v>56</v>
      </c>
      <c r="I8" s="5">
        <f t="shared" si="0"/>
        <v>1.8749999999999989E-2</v>
      </c>
      <c r="J8" s="5">
        <f t="shared" si="1"/>
        <v>8.3333333333333037E-3</v>
      </c>
      <c r="K8" s="3">
        <v>0.43472222222222223</v>
      </c>
      <c r="L8" s="2">
        <v>4</v>
      </c>
      <c r="M8" s="2">
        <v>4</v>
      </c>
      <c r="N8" s="2">
        <v>3</v>
      </c>
      <c r="O8" s="2">
        <v>2</v>
      </c>
      <c r="P8" s="2">
        <v>3</v>
      </c>
      <c r="Q8" s="2">
        <v>2</v>
      </c>
      <c r="R8" s="2">
        <v>3</v>
      </c>
      <c r="S8" s="2">
        <v>4</v>
      </c>
      <c r="T8" s="2">
        <v>4</v>
      </c>
      <c r="U8" s="2">
        <v>4</v>
      </c>
      <c r="V8" s="2">
        <v>2</v>
      </c>
      <c r="W8" s="2">
        <v>4</v>
      </c>
      <c r="X8" s="2">
        <v>4</v>
      </c>
      <c r="Y8" s="2">
        <v>4</v>
      </c>
      <c r="Z8" s="2">
        <v>5</v>
      </c>
      <c r="AA8" s="1" t="s">
        <v>60</v>
      </c>
      <c r="AB8" s="1" t="s">
        <v>72</v>
      </c>
      <c r="AC8" s="1" t="s">
        <v>60</v>
      </c>
      <c r="AD8" s="1" t="s">
        <v>60</v>
      </c>
      <c r="AE8" s="1" t="s">
        <v>60</v>
      </c>
      <c r="AF8" s="1" t="s">
        <v>58</v>
      </c>
      <c r="AG8" s="1" t="s">
        <v>60</v>
      </c>
      <c r="AH8" s="1" t="s">
        <v>74</v>
      </c>
      <c r="AI8" s="1" t="s">
        <v>59</v>
      </c>
      <c r="AJ8" s="1"/>
      <c r="AK8" s="1" t="s">
        <v>94</v>
      </c>
      <c r="AL8" s="1" t="s">
        <v>99</v>
      </c>
      <c r="AM8" s="7">
        <f t="shared" si="2"/>
        <v>3.4722222222222654E-3</v>
      </c>
      <c r="AN8" s="3">
        <v>0.44305555555555554</v>
      </c>
      <c r="AO8" s="1" t="s">
        <v>100</v>
      </c>
      <c r="AP8" s="1" t="s">
        <v>101</v>
      </c>
      <c r="AQ8" s="3">
        <v>0.4465277777777778</v>
      </c>
      <c r="AR8" s="6">
        <f t="shared" si="3"/>
        <v>4.8611111111110938E-3</v>
      </c>
      <c r="AS8" s="3">
        <v>0.4465277777777778</v>
      </c>
      <c r="AT8" s="1" t="s">
        <v>102</v>
      </c>
      <c r="AU8" s="1" t="s">
        <v>103</v>
      </c>
      <c r="AV8" s="3">
        <v>0.4513888888888889</v>
      </c>
      <c r="AW8" s="1" t="s">
        <v>66</v>
      </c>
      <c r="AX8" s="1" t="s">
        <v>65</v>
      </c>
      <c r="AY8" s="1" t="s">
        <v>79</v>
      </c>
      <c r="AZ8" s="1" t="s">
        <v>65</v>
      </c>
      <c r="BA8" s="1" t="s">
        <v>66</v>
      </c>
      <c r="BB8" s="1" t="s">
        <v>79</v>
      </c>
      <c r="BC8" s="1" t="s">
        <v>66</v>
      </c>
      <c r="BD8" s="1" t="s">
        <v>66</v>
      </c>
      <c r="BE8" s="1" t="s">
        <v>66</v>
      </c>
      <c r="BF8" s="1" t="s">
        <v>66</v>
      </c>
      <c r="BG8" s="1" t="s">
        <v>80</v>
      </c>
      <c r="BH8" s="1" t="s">
        <v>69</v>
      </c>
      <c r="BI8" s="1" t="s">
        <v>68</v>
      </c>
      <c r="BJ8" s="1" t="s">
        <v>67</v>
      </c>
      <c r="BK8" s="1" t="s">
        <v>81</v>
      </c>
      <c r="BL8" s="1" t="s">
        <v>70</v>
      </c>
      <c r="BM8" s="1" t="s">
        <v>71</v>
      </c>
      <c r="BN8" s="1" t="s">
        <v>69</v>
      </c>
      <c r="BO8" s="1" t="s">
        <v>67</v>
      </c>
      <c r="BP8" s="1" t="s">
        <v>67</v>
      </c>
      <c r="BQ8" s="1" t="s">
        <v>80</v>
      </c>
      <c r="BR8" s="1" t="s">
        <v>79</v>
      </c>
      <c r="BS8" s="1" t="s">
        <v>66</v>
      </c>
      <c r="BT8" s="3">
        <v>0.45347222222222222</v>
      </c>
    </row>
    <row r="9" spans="1:72" ht="243" thickBot="1" x14ac:dyDescent="0.25">
      <c r="A9" s="1" t="s">
        <v>174</v>
      </c>
      <c r="B9" s="1" t="s">
        <v>55</v>
      </c>
      <c r="C9" s="1" t="s">
        <v>55</v>
      </c>
      <c r="D9" s="1" t="s">
        <v>55</v>
      </c>
      <c r="E9" s="1" t="s">
        <v>56</v>
      </c>
      <c r="F9" s="1" t="s">
        <v>55</v>
      </c>
      <c r="G9" s="1" t="s">
        <v>56</v>
      </c>
      <c r="H9" s="1" t="s">
        <v>56</v>
      </c>
      <c r="I9" s="5">
        <f t="shared" si="0"/>
        <v>2.0138888888888928E-2</v>
      </c>
      <c r="J9" s="5">
        <f t="shared" si="1"/>
        <v>1.2500000000000067E-2</v>
      </c>
      <c r="K9" s="3">
        <v>0.43402777777777773</v>
      </c>
      <c r="L9" s="2">
        <v>5</v>
      </c>
      <c r="M9" s="2">
        <v>3</v>
      </c>
      <c r="N9" s="2">
        <v>3</v>
      </c>
      <c r="O9" s="2">
        <v>3</v>
      </c>
      <c r="P9" s="2">
        <v>4</v>
      </c>
      <c r="Q9" s="2">
        <v>5</v>
      </c>
      <c r="R9" s="2">
        <v>3</v>
      </c>
      <c r="S9" s="2">
        <v>4</v>
      </c>
      <c r="T9" s="2">
        <v>5</v>
      </c>
      <c r="U9" s="2">
        <v>3</v>
      </c>
      <c r="V9" s="2">
        <v>2</v>
      </c>
      <c r="W9" s="2">
        <v>5</v>
      </c>
      <c r="X9" s="2">
        <v>4</v>
      </c>
      <c r="Y9" s="2">
        <v>3</v>
      </c>
      <c r="Z9" s="2">
        <v>5</v>
      </c>
      <c r="AA9" s="1" t="s">
        <v>60</v>
      </c>
      <c r="AB9" s="1" t="s">
        <v>72</v>
      </c>
      <c r="AC9" s="1"/>
      <c r="AD9" s="1"/>
      <c r="AE9" s="1" t="s">
        <v>60</v>
      </c>
      <c r="AF9" s="1" t="s">
        <v>60</v>
      </c>
      <c r="AG9" s="1" t="s">
        <v>73</v>
      </c>
      <c r="AH9" s="1" t="s">
        <v>73</v>
      </c>
      <c r="AI9" s="1" t="s">
        <v>60</v>
      </c>
      <c r="AJ9" s="1" t="s">
        <v>73</v>
      </c>
      <c r="AK9" s="1" t="s">
        <v>57</v>
      </c>
      <c r="AL9" s="1" t="s">
        <v>60</v>
      </c>
      <c r="AM9" s="7">
        <f t="shared" si="2"/>
        <v>4.1666666666666519E-3</v>
      </c>
      <c r="AN9" s="3">
        <v>0.4465277777777778</v>
      </c>
      <c r="AO9" s="1" t="s">
        <v>104</v>
      </c>
      <c r="AP9" s="1" t="s">
        <v>105</v>
      </c>
      <c r="AQ9" s="3">
        <v>0.45069444444444445</v>
      </c>
      <c r="AR9" s="6">
        <f t="shared" si="3"/>
        <v>2.0833333333333259E-3</v>
      </c>
      <c r="AS9" s="3">
        <v>0.45069444444444445</v>
      </c>
      <c r="AT9" s="1" t="s">
        <v>106</v>
      </c>
      <c r="AU9" s="1" t="s">
        <v>107</v>
      </c>
      <c r="AV9" s="3">
        <v>0.45277777777777778</v>
      </c>
      <c r="AW9" s="1" t="s">
        <v>65</v>
      </c>
      <c r="AX9" s="1" t="s">
        <v>66</v>
      </c>
      <c r="AY9" s="1" t="s">
        <v>79</v>
      </c>
      <c r="AZ9" s="1" t="s">
        <v>66</v>
      </c>
      <c r="BA9" s="1" t="s">
        <v>65</v>
      </c>
      <c r="BB9" s="1" t="s">
        <v>66</v>
      </c>
      <c r="BC9" s="1" t="s">
        <v>66</v>
      </c>
      <c r="BD9" s="1" t="s">
        <v>79</v>
      </c>
      <c r="BE9" s="1" t="s">
        <v>79</v>
      </c>
      <c r="BF9" s="1" t="s">
        <v>66</v>
      </c>
      <c r="BG9" s="1" t="s">
        <v>65</v>
      </c>
      <c r="BH9" s="1" t="s">
        <v>69</v>
      </c>
      <c r="BI9" s="1" t="s">
        <v>67</v>
      </c>
      <c r="BJ9" s="1" t="s">
        <v>68</v>
      </c>
      <c r="BK9" s="1" t="s">
        <v>81</v>
      </c>
      <c r="BL9" s="1" t="s">
        <v>71</v>
      </c>
      <c r="BM9" s="1" t="s">
        <v>70</v>
      </c>
      <c r="BN9" s="1" t="s">
        <v>69</v>
      </c>
      <c r="BO9" s="1" t="s">
        <v>67</v>
      </c>
      <c r="BP9" s="1" t="s">
        <v>69</v>
      </c>
      <c r="BQ9" s="1" t="s">
        <v>65</v>
      </c>
      <c r="BR9" s="1" t="s">
        <v>65</v>
      </c>
      <c r="BS9" s="1" t="s">
        <v>79</v>
      </c>
      <c r="BT9" s="3">
        <v>0.45416666666666666</v>
      </c>
    </row>
    <row r="10" spans="1:72" ht="204.75" thickBot="1" x14ac:dyDescent="0.25">
      <c r="A10" s="1" t="s">
        <v>174</v>
      </c>
      <c r="B10" s="1" t="s">
        <v>55</v>
      </c>
      <c r="C10" s="1" t="s">
        <v>55</v>
      </c>
      <c r="D10" s="1" t="s">
        <v>55</v>
      </c>
      <c r="E10" s="1" t="s">
        <v>56</v>
      </c>
      <c r="F10" s="1" t="s">
        <v>56</v>
      </c>
      <c r="G10" s="1" t="s">
        <v>56</v>
      </c>
      <c r="H10" s="1" t="s">
        <v>56</v>
      </c>
      <c r="I10" s="5">
        <f t="shared" si="0"/>
        <v>2.430555555555558E-2</v>
      </c>
      <c r="J10" s="5">
        <f t="shared" si="1"/>
        <v>6.9444444444444198E-3</v>
      </c>
      <c r="K10" s="3">
        <v>0.4375</v>
      </c>
      <c r="L10" s="2">
        <v>3</v>
      </c>
      <c r="M10" s="2">
        <v>4</v>
      </c>
      <c r="N10" s="2">
        <v>2</v>
      </c>
      <c r="O10" s="2">
        <v>2</v>
      </c>
      <c r="P10" s="2">
        <v>2</v>
      </c>
      <c r="Q10" s="2">
        <v>1</v>
      </c>
      <c r="R10" s="2">
        <v>4</v>
      </c>
      <c r="S10" s="2">
        <v>4</v>
      </c>
      <c r="T10" s="2">
        <v>2</v>
      </c>
      <c r="U10" s="2">
        <v>3</v>
      </c>
      <c r="V10" s="2">
        <v>2</v>
      </c>
      <c r="W10" s="2">
        <v>4</v>
      </c>
      <c r="X10" s="2">
        <v>4</v>
      </c>
      <c r="Y10" s="2">
        <v>3</v>
      </c>
      <c r="Z10" s="2">
        <v>5</v>
      </c>
      <c r="AA10" s="1" t="s">
        <v>59</v>
      </c>
      <c r="AB10" s="1" t="s">
        <v>60</v>
      </c>
      <c r="AC10" s="1" t="s">
        <v>60</v>
      </c>
      <c r="AD10" s="1" t="s">
        <v>57</v>
      </c>
      <c r="AE10" s="1" t="s">
        <v>74</v>
      </c>
      <c r="AF10" s="1" t="s">
        <v>60</v>
      </c>
      <c r="AG10" s="1" t="s">
        <v>74</v>
      </c>
      <c r="AH10" s="1"/>
      <c r="AI10" s="1" t="s">
        <v>60</v>
      </c>
      <c r="AJ10" s="1" t="s">
        <v>59</v>
      </c>
      <c r="AK10" s="1" t="s">
        <v>60</v>
      </c>
      <c r="AL10" s="1" t="s">
        <v>74</v>
      </c>
      <c r="AM10" s="7">
        <f t="shared" si="2"/>
        <v>6.9444444444444753E-3</v>
      </c>
      <c r="AN10" s="3">
        <v>0.44444444444444442</v>
      </c>
      <c r="AO10" s="1" t="s">
        <v>108</v>
      </c>
      <c r="AP10" s="1" t="s">
        <v>109</v>
      </c>
      <c r="AQ10" s="3">
        <v>0.4513888888888889</v>
      </c>
      <c r="AR10" s="6">
        <f t="shared" si="3"/>
        <v>3.4722222222222099E-3</v>
      </c>
      <c r="AS10" s="3">
        <v>0.4513888888888889</v>
      </c>
      <c r="AT10" s="1" t="s">
        <v>110</v>
      </c>
      <c r="AU10" s="1" t="s">
        <v>111</v>
      </c>
      <c r="AV10" s="3">
        <v>0.4548611111111111</v>
      </c>
      <c r="AW10" s="1" t="s">
        <v>66</v>
      </c>
      <c r="AX10" s="1" t="s">
        <v>66</v>
      </c>
      <c r="AY10" s="1" t="s">
        <v>66</v>
      </c>
      <c r="AZ10" s="1" t="s">
        <v>79</v>
      </c>
      <c r="BA10" s="1" t="s">
        <v>79</v>
      </c>
      <c r="BB10" s="1" t="s">
        <v>66</v>
      </c>
      <c r="BC10" s="1" t="s">
        <v>66</v>
      </c>
      <c r="BD10" s="1" t="s">
        <v>66</v>
      </c>
      <c r="BE10" s="1" t="s">
        <v>79</v>
      </c>
      <c r="BF10" s="1" t="s">
        <v>66</v>
      </c>
      <c r="BG10" s="1" t="s">
        <v>65</v>
      </c>
      <c r="BH10" s="1" t="s">
        <v>68</v>
      </c>
      <c r="BI10" s="1" t="s">
        <v>67</v>
      </c>
      <c r="BJ10" s="1" t="s">
        <v>67</v>
      </c>
      <c r="BK10" s="1" t="s">
        <v>70</v>
      </c>
      <c r="BL10" s="1" t="s">
        <v>71</v>
      </c>
      <c r="BM10" s="1" t="s">
        <v>71</v>
      </c>
      <c r="BN10" s="1" t="s">
        <v>67</v>
      </c>
      <c r="BO10" s="1" t="s">
        <v>68</v>
      </c>
      <c r="BP10" s="1" t="s">
        <v>68</v>
      </c>
      <c r="BQ10" s="1" t="s">
        <v>66</v>
      </c>
      <c r="BR10" s="1" t="s">
        <v>79</v>
      </c>
      <c r="BS10" s="1" t="s">
        <v>66</v>
      </c>
      <c r="BT10" s="3">
        <v>0.46180555555555558</v>
      </c>
    </row>
    <row r="11" spans="1:72" ht="345" thickBot="1" x14ac:dyDescent="0.25">
      <c r="A11" s="1" t="s">
        <v>174</v>
      </c>
      <c r="B11" s="1" t="s">
        <v>55</v>
      </c>
      <c r="C11" s="1" t="s">
        <v>55</v>
      </c>
      <c r="D11" s="1" t="s">
        <v>55</v>
      </c>
      <c r="E11" s="1" t="s">
        <v>56</v>
      </c>
      <c r="F11" s="1" t="s">
        <v>55</v>
      </c>
      <c r="G11" s="1" t="s">
        <v>55</v>
      </c>
      <c r="H11" s="1" t="s">
        <v>55</v>
      </c>
      <c r="I11" s="5">
        <f t="shared" si="0"/>
        <v>2.0138888888888873E-2</v>
      </c>
      <c r="J11" s="5">
        <f t="shared" si="1"/>
        <v>9.7222222222221877E-3</v>
      </c>
      <c r="K11" s="3">
        <v>0.43472222222222223</v>
      </c>
      <c r="L11" s="2">
        <v>3</v>
      </c>
      <c r="M11" s="2">
        <v>2</v>
      </c>
      <c r="N11" s="2">
        <v>1</v>
      </c>
      <c r="O11" s="2">
        <v>3</v>
      </c>
      <c r="P11" s="2">
        <v>2</v>
      </c>
      <c r="Q11" s="2">
        <v>1</v>
      </c>
      <c r="R11" s="2">
        <v>4</v>
      </c>
      <c r="S11" s="2">
        <v>3</v>
      </c>
      <c r="T11" s="2">
        <v>3</v>
      </c>
      <c r="U11" s="2">
        <v>3</v>
      </c>
      <c r="V11" s="2">
        <v>2</v>
      </c>
      <c r="W11" s="2">
        <v>2</v>
      </c>
      <c r="X11" s="2">
        <v>3</v>
      </c>
      <c r="Y11" s="2">
        <v>3</v>
      </c>
      <c r="Z11" s="2">
        <v>4</v>
      </c>
      <c r="AA11" s="1" t="s">
        <v>60</v>
      </c>
      <c r="AB11" s="1" t="s">
        <v>60</v>
      </c>
      <c r="AC11" s="1"/>
      <c r="AD11" s="1"/>
      <c r="AE11" s="1"/>
      <c r="AF11" s="1" t="s">
        <v>60</v>
      </c>
      <c r="AG11" s="1"/>
      <c r="AH11" s="1" t="s">
        <v>60</v>
      </c>
      <c r="AI11" s="1" t="s">
        <v>57</v>
      </c>
      <c r="AJ11" s="1"/>
      <c r="AK11" s="1"/>
      <c r="AL11" s="1" t="s">
        <v>74</v>
      </c>
      <c r="AM11" s="7">
        <f t="shared" si="2"/>
        <v>4.8611111111111494E-3</v>
      </c>
      <c r="AN11" s="3">
        <v>0.44444444444444442</v>
      </c>
      <c r="AO11" s="1" t="s">
        <v>112</v>
      </c>
      <c r="AP11" s="1" t="s">
        <v>113</v>
      </c>
      <c r="AQ11" s="3">
        <v>0.44930555555555557</v>
      </c>
      <c r="AR11" s="6">
        <f t="shared" si="3"/>
        <v>4.1666666666666519E-3</v>
      </c>
      <c r="AS11" s="3">
        <v>0.44930555555555557</v>
      </c>
      <c r="AT11" s="1" t="s">
        <v>114</v>
      </c>
      <c r="AU11" s="1" t="s">
        <v>115</v>
      </c>
      <c r="AV11" s="3">
        <v>0.45347222222222222</v>
      </c>
      <c r="AW11" s="1" t="s">
        <v>66</v>
      </c>
      <c r="AX11" s="1" t="s">
        <v>66</v>
      </c>
      <c r="AY11" s="1" t="s">
        <v>65</v>
      </c>
      <c r="AZ11" s="1" t="s">
        <v>65</v>
      </c>
      <c r="BA11" s="1" t="s">
        <v>65</v>
      </c>
      <c r="BB11" s="1" t="s">
        <v>66</v>
      </c>
      <c r="BC11" s="1" t="s">
        <v>66</v>
      </c>
      <c r="BD11" s="1" t="s">
        <v>65</v>
      </c>
      <c r="BE11" s="1" t="s">
        <v>65</v>
      </c>
      <c r="BF11" s="1" t="s">
        <v>65</v>
      </c>
      <c r="BG11" s="1" t="s">
        <v>65</v>
      </c>
      <c r="BH11" s="1" t="s">
        <v>67</v>
      </c>
      <c r="BI11" s="1" t="s">
        <v>68</v>
      </c>
      <c r="BJ11" s="1" t="s">
        <v>68</v>
      </c>
      <c r="BK11" s="1" t="s">
        <v>81</v>
      </c>
      <c r="BL11" s="1" t="s">
        <v>71</v>
      </c>
      <c r="BM11" s="1" t="s">
        <v>71</v>
      </c>
      <c r="BN11" s="1" t="s">
        <v>67</v>
      </c>
      <c r="BO11" s="1" t="s">
        <v>68</v>
      </c>
      <c r="BP11" s="1" t="s">
        <v>68</v>
      </c>
      <c r="BQ11" s="1" t="s">
        <v>80</v>
      </c>
      <c r="BR11" s="1" t="s">
        <v>66</v>
      </c>
      <c r="BS11" s="1" t="s">
        <v>65</v>
      </c>
      <c r="BT11" s="3">
        <v>0.4548611111111111</v>
      </c>
    </row>
    <row r="12" spans="1:72" ht="217.5" thickBot="1" x14ac:dyDescent="0.25">
      <c r="A12" s="1" t="s">
        <v>174</v>
      </c>
      <c r="B12" s="1" t="s">
        <v>55</v>
      </c>
      <c r="C12" s="1" t="s">
        <v>55</v>
      </c>
      <c r="D12" s="1" t="s">
        <v>55</v>
      </c>
      <c r="E12" s="1" t="s">
        <v>56</v>
      </c>
      <c r="F12" s="1" t="s">
        <v>56</v>
      </c>
      <c r="G12" s="1" t="s">
        <v>56</v>
      </c>
      <c r="H12" s="1" t="s">
        <v>55</v>
      </c>
      <c r="I12" s="5">
        <f t="shared" si="0"/>
        <v>2.0138888888888928E-2</v>
      </c>
      <c r="J12" s="5">
        <f t="shared" si="1"/>
        <v>1.1805555555555569E-2</v>
      </c>
      <c r="K12" s="3">
        <v>0.43541666666666662</v>
      </c>
      <c r="L12" s="2">
        <v>2</v>
      </c>
      <c r="M12" s="2">
        <v>3</v>
      </c>
      <c r="N12" s="2">
        <v>5</v>
      </c>
      <c r="O12" s="2">
        <v>5</v>
      </c>
      <c r="P12" s="2">
        <v>3</v>
      </c>
      <c r="Q12" s="2">
        <v>2</v>
      </c>
      <c r="R12" s="2">
        <v>3</v>
      </c>
      <c r="S12" s="2">
        <v>5</v>
      </c>
      <c r="T12" s="2">
        <v>3</v>
      </c>
      <c r="U12" s="2">
        <v>3</v>
      </c>
      <c r="V12" s="2">
        <v>5</v>
      </c>
      <c r="W12" s="2">
        <v>3</v>
      </c>
      <c r="X12" s="2">
        <v>4</v>
      </c>
      <c r="Y12" s="2">
        <v>5</v>
      </c>
      <c r="Z12" s="2">
        <v>3</v>
      </c>
      <c r="AA12" s="1" t="s">
        <v>60</v>
      </c>
      <c r="AB12" s="1" t="s">
        <v>60</v>
      </c>
      <c r="AC12" s="1" t="s">
        <v>60</v>
      </c>
      <c r="AD12" s="1" t="s">
        <v>60</v>
      </c>
      <c r="AE12" s="1" t="s">
        <v>74</v>
      </c>
      <c r="AF12" s="1" t="s">
        <v>73</v>
      </c>
      <c r="AG12" s="1"/>
      <c r="AH12" s="1" t="s">
        <v>57</v>
      </c>
      <c r="AI12" s="1"/>
      <c r="AJ12" s="1"/>
      <c r="AK12" s="1" t="s">
        <v>57</v>
      </c>
      <c r="AL12" s="1" t="s">
        <v>93</v>
      </c>
      <c r="AM12" s="7">
        <f t="shared" si="2"/>
        <v>4.1666666666667074E-3</v>
      </c>
      <c r="AN12" s="3">
        <v>0.44722222222222219</v>
      </c>
      <c r="AO12" s="1" t="s">
        <v>116</v>
      </c>
      <c r="AP12" s="1" t="s">
        <v>117</v>
      </c>
      <c r="AQ12" s="3">
        <v>0.4513888888888889</v>
      </c>
      <c r="AR12" s="6">
        <f t="shared" si="3"/>
        <v>2.0833333333333259E-3</v>
      </c>
      <c r="AS12" s="3">
        <v>0.45208333333333334</v>
      </c>
      <c r="AT12" s="1" t="s">
        <v>118</v>
      </c>
      <c r="AU12" s="1" t="s">
        <v>119</v>
      </c>
      <c r="AV12" s="3">
        <v>0.45416666666666666</v>
      </c>
      <c r="AW12" s="1" t="s">
        <v>65</v>
      </c>
      <c r="AX12" s="1" t="s">
        <v>65</v>
      </c>
      <c r="AY12" s="1" t="s">
        <v>65</v>
      </c>
      <c r="AZ12" s="1" t="s">
        <v>66</v>
      </c>
      <c r="BA12" s="1" t="s">
        <v>66</v>
      </c>
      <c r="BB12" s="1" t="s">
        <v>66</v>
      </c>
      <c r="BC12" s="1" t="s">
        <v>66</v>
      </c>
      <c r="BD12" s="1" t="s">
        <v>66</v>
      </c>
      <c r="BE12" s="1" t="s">
        <v>66</v>
      </c>
      <c r="BF12" s="1" t="s">
        <v>66</v>
      </c>
      <c r="BG12" s="1" t="s">
        <v>66</v>
      </c>
      <c r="BH12" s="1" t="s">
        <v>67</v>
      </c>
      <c r="BI12" s="1" t="s">
        <v>68</v>
      </c>
      <c r="BJ12" s="1" t="s">
        <v>67</v>
      </c>
      <c r="BK12" s="1" t="s">
        <v>71</v>
      </c>
      <c r="BL12" s="1" t="s">
        <v>71</v>
      </c>
      <c r="BM12" s="1" t="s">
        <v>71</v>
      </c>
      <c r="BN12" s="1" t="s">
        <v>67</v>
      </c>
      <c r="BO12" s="1" t="s">
        <v>68</v>
      </c>
      <c r="BP12" s="1" t="s">
        <v>68</v>
      </c>
      <c r="BQ12" s="1" t="s">
        <v>65</v>
      </c>
      <c r="BR12" s="1" t="s">
        <v>66</v>
      </c>
      <c r="BS12" s="1" t="s">
        <v>65</v>
      </c>
      <c r="BT12" s="3">
        <v>0.45555555555555555</v>
      </c>
    </row>
    <row r="13" spans="1:72" ht="332.25" thickBot="1" x14ac:dyDescent="0.25">
      <c r="A13" s="1" t="s">
        <v>174</v>
      </c>
      <c r="B13" s="1" t="s">
        <v>56</v>
      </c>
      <c r="C13" s="1" t="s">
        <v>56</v>
      </c>
      <c r="D13" s="1" t="s">
        <v>56</v>
      </c>
      <c r="E13" s="1" t="s">
        <v>56</v>
      </c>
      <c r="F13" s="1" t="s">
        <v>56</v>
      </c>
      <c r="G13" s="1" t="s">
        <v>56</v>
      </c>
      <c r="H13" s="1" t="s">
        <v>56</v>
      </c>
      <c r="I13" s="5">
        <f t="shared" si="0"/>
        <v>6.9444444444445308E-3</v>
      </c>
      <c r="J13" s="5">
        <f t="shared" si="1"/>
        <v>2.0833333333333259E-3</v>
      </c>
      <c r="K13" s="3">
        <v>0.53680555555555554</v>
      </c>
      <c r="L13" s="2">
        <v>3</v>
      </c>
      <c r="M13" s="2">
        <v>3</v>
      </c>
      <c r="N13" s="2">
        <v>3</v>
      </c>
      <c r="O13" s="2">
        <v>3</v>
      </c>
      <c r="P13" s="2">
        <v>3</v>
      </c>
      <c r="Q13" s="2">
        <v>3</v>
      </c>
      <c r="R13" s="2">
        <v>3</v>
      </c>
      <c r="S13" s="2">
        <v>3</v>
      </c>
      <c r="T13" s="2">
        <v>3</v>
      </c>
      <c r="U13" s="2">
        <v>3</v>
      </c>
      <c r="V13" s="2">
        <v>3</v>
      </c>
      <c r="W13" s="2">
        <v>3</v>
      </c>
      <c r="X13" s="2">
        <v>3</v>
      </c>
      <c r="Y13" s="2">
        <v>3</v>
      </c>
      <c r="Z13" s="2">
        <v>3</v>
      </c>
      <c r="AA13" s="1" t="s">
        <v>73</v>
      </c>
      <c r="AB13" s="1" t="s">
        <v>57</v>
      </c>
      <c r="AC13" s="1" t="s">
        <v>60</v>
      </c>
      <c r="AD13" s="1"/>
      <c r="AE13" s="1"/>
      <c r="AF13" s="1"/>
      <c r="AG13" s="1"/>
      <c r="AH13" s="1"/>
      <c r="AI13" s="1"/>
      <c r="AJ13" s="1"/>
      <c r="AK13" s="1"/>
      <c r="AL13" s="1"/>
      <c r="AM13" s="7">
        <f t="shared" si="2"/>
        <v>1.388888888888884E-3</v>
      </c>
      <c r="AN13" s="3">
        <v>0.53888888888888886</v>
      </c>
      <c r="AO13" s="1" t="s">
        <v>89</v>
      </c>
      <c r="AP13" s="1" t="s">
        <v>120</v>
      </c>
      <c r="AQ13" s="3">
        <v>0.54027777777777775</v>
      </c>
      <c r="AR13" s="6">
        <f t="shared" si="3"/>
        <v>2.7777777777777679E-3</v>
      </c>
      <c r="AS13" s="3">
        <v>0.54027777777777775</v>
      </c>
      <c r="AT13" s="1" t="s">
        <v>121</v>
      </c>
      <c r="AU13" s="1" t="s">
        <v>122</v>
      </c>
      <c r="AV13" s="3">
        <v>0.54305555555555551</v>
      </c>
      <c r="AW13" s="1" t="s">
        <v>65</v>
      </c>
      <c r="AX13" s="1" t="s">
        <v>65</v>
      </c>
      <c r="AY13" s="1" t="s">
        <v>65</v>
      </c>
      <c r="AZ13" s="1" t="s">
        <v>66</v>
      </c>
      <c r="BA13" s="1" t="s">
        <v>66</v>
      </c>
      <c r="BB13" s="1" t="s">
        <v>65</v>
      </c>
      <c r="BC13" s="1" t="s">
        <v>66</v>
      </c>
      <c r="BD13" s="1" t="s">
        <v>66</v>
      </c>
      <c r="BE13" s="1" t="s">
        <v>66</v>
      </c>
      <c r="BF13" s="1" t="s">
        <v>66</v>
      </c>
      <c r="BG13" s="1" t="s">
        <v>65</v>
      </c>
      <c r="BH13" s="1" t="s">
        <v>68</v>
      </c>
      <c r="BI13" s="1" t="s">
        <v>82</v>
      </c>
      <c r="BJ13" s="1" t="s">
        <v>67</v>
      </c>
      <c r="BK13" s="1" t="s">
        <v>70</v>
      </c>
      <c r="BL13" s="1" t="s">
        <v>88</v>
      </c>
      <c r="BM13" s="1" t="s">
        <v>71</v>
      </c>
      <c r="BN13" s="1" t="s">
        <v>68</v>
      </c>
      <c r="BO13" s="1" t="s">
        <v>67</v>
      </c>
      <c r="BP13" s="1" t="s">
        <v>67</v>
      </c>
      <c r="BQ13" s="1" t="s">
        <v>65</v>
      </c>
      <c r="BR13" s="1" t="s">
        <v>66</v>
      </c>
      <c r="BS13" s="1" t="s">
        <v>66</v>
      </c>
      <c r="BT13" s="3">
        <v>0.54375000000000007</v>
      </c>
    </row>
    <row r="14" spans="1:72" ht="192" thickBot="1" x14ac:dyDescent="0.25">
      <c r="A14" s="1" t="s">
        <v>174</v>
      </c>
      <c r="B14" s="1" t="s">
        <v>55</v>
      </c>
      <c r="C14" s="1" t="s">
        <v>56</v>
      </c>
      <c r="D14" s="1" t="s">
        <v>56</v>
      </c>
      <c r="E14" s="1" t="s">
        <v>56</v>
      </c>
      <c r="F14" s="1" t="s">
        <v>55</v>
      </c>
      <c r="G14" s="1" t="s">
        <v>55</v>
      </c>
      <c r="H14" s="1" t="s">
        <v>55</v>
      </c>
      <c r="I14" s="5">
        <f t="shared" si="0"/>
        <v>1.8055555555555602E-2</v>
      </c>
      <c r="J14" s="5">
        <f t="shared" si="1"/>
        <v>6.9444444444444198E-3</v>
      </c>
      <c r="K14" s="3">
        <v>0.52986111111111112</v>
      </c>
      <c r="L14" s="2">
        <v>3</v>
      </c>
      <c r="M14" s="2">
        <v>5</v>
      </c>
      <c r="N14" s="2">
        <v>2</v>
      </c>
      <c r="O14" s="2">
        <v>3</v>
      </c>
      <c r="P14" s="2">
        <v>2</v>
      </c>
      <c r="Q14" s="2">
        <v>5</v>
      </c>
      <c r="R14" s="2">
        <v>5</v>
      </c>
      <c r="S14" s="2">
        <v>3</v>
      </c>
      <c r="T14" s="2">
        <v>4</v>
      </c>
      <c r="U14" s="2">
        <v>4</v>
      </c>
      <c r="V14" s="2">
        <v>5</v>
      </c>
      <c r="W14" s="2">
        <v>3</v>
      </c>
      <c r="X14" s="2">
        <v>3</v>
      </c>
      <c r="Y14" s="2">
        <v>4</v>
      </c>
      <c r="Z14" s="2">
        <v>5</v>
      </c>
      <c r="AA14" s="1" t="s">
        <v>73</v>
      </c>
      <c r="AB14" s="1" t="s">
        <v>60</v>
      </c>
      <c r="AC14" s="1" t="s">
        <v>73</v>
      </c>
      <c r="AD14" s="1" t="s">
        <v>60</v>
      </c>
      <c r="AE14" s="1"/>
      <c r="AF14" s="1" t="s">
        <v>74</v>
      </c>
      <c r="AG14" s="1" t="s">
        <v>73</v>
      </c>
      <c r="AH14" s="1"/>
      <c r="AI14" s="1"/>
      <c r="AJ14" s="1" t="s">
        <v>60</v>
      </c>
      <c r="AK14" s="1" t="s">
        <v>60</v>
      </c>
      <c r="AL14" s="1" t="s">
        <v>123</v>
      </c>
      <c r="AM14" s="7">
        <f t="shared" si="2"/>
        <v>4.1666666666666519E-3</v>
      </c>
      <c r="AN14" s="3">
        <v>0.53680555555555554</v>
      </c>
      <c r="AO14" s="1" t="s">
        <v>124</v>
      </c>
      <c r="AP14" s="1" t="s">
        <v>125</v>
      </c>
      <c r="AQ14" s="3">
        <v>0.54097222222222219</v>
      </c>
      <c r="AR14" s="6">
        <f t="shared" si="3"/>
        <v>8.3333333333334147E-3</v>
      </c>
      <c r="AS14" s="3">
        <v>0.54097222222222219</v>
      </c>
      <c r="AT14" s="1" t="s">
        <v>126</v>
      </c>
      <c r="AU14" s="1" t="s">
        <v>127</v>
      </c>
      <c r="AV14" s="3">
        <v>0.5493055555555556</v>
      </c>
      <c r="AW14" s="1" t="s">
        <v>66</v>
      </c>
      <c r="AX14" s="1" t="s">
        <v>66</v>
      </c>
      <c r="AY14" s="1" t="s">
        <v>66</v>
      </c>
      <c r="AZ14" s="1" t="s">
        <v>79</v>
      </c>
      <c r="BA14" s="1" t="s">
        <v>66</v>
      </c>
      <c r="BB14" s="1" t="s">
        <v>66</v>
      </c>
      <c r="BC14" s="1" t="s">
        <v>79</v>
      </c>
      <c r="BD14" s="1" t="s">
        <v>65</v>
      </c>
      <c r="BE14" s="1" t="s">
        <v>66</v>
      </c>
      <c r="BF14" s="1" t="s">
        <v>66</v>
      </c>
      <c r="BG14" s="1" t="s">
        <v>66</v>
      </c>
      <c r="BH14" s="1" t="s">
        <v>68</v>
      </c>
      <c r="BI14" s="1" t="s">
        <v>82</v>
      </c>
      <c r="BJ14" s="1" t="s">
        <v>67</v>
      </c>
      <c r="BK14" s="1" t="s">
        <v>70</v>
      </c>
      <c r="BL14" s="1" t="s">
        <v>88</v>
      </c>
      <c r="BM14" s="1" t="s">
        <v>88</v>
      </c>
      <c r="BN14" s="1" t="s">
        <v>67</v>
      </c>
      <c r="BO14" s="1" t="s">
        <v>68</v>
      </c>
      <c r="BP14" s="1" t="s">
        <v>69</v>
      </c>
      <c r="BQ14" s="1" t="s">
        <v>66</v>
      </c>
      <c r="BR14" s="1" t="s">
        <v>79</v>
      </c>
      <c r="BS14" s="1" t="s">
        <v>66</v>
      </c>
      <c r="BT14" s="3">
        <v>0.54791666666666672</v>
      </c>
    </row>
    <row r="15" spans="1:72" ht="306.75" thickBot="1" x14ac:dyDescent="0.25">
      <c r="A15" s="1" t="s">
        <v>174</v>
      </c>
      <c r="B15" s="1" t="s">
        <v>55</v>
      </c>
      <c r="C15" s="1" t="s">
        <v>55</v>
      </c>
      <c r="D15" s="1" t="s">
        <v>55</v>
      </c>
      <c r="E15" s="1" t="s">
        <v>56</v>
      </c>
      <c r="F15" s="1" t="s">
        <v>55</v>
      </c>
      <c r="G15" s="1" t="s">
        <v>55</v>
      </c>
      <c r="H15" s="1" t="s">
        <v>55</v>
      </c>
      <c r="I15" s="5">
        <f t="shared" si="0"/>
        <v>2.2916666666666696E-2</v>
      </c>
      <c r="J15" s="5">
        <f t="shared" si="1"/>
        <v>1.1111111111111072E-2</v>
      </c>
      <c r="K15" s="3">
        <v>0.52916666666666667</v>
      </c>
      <c r="L15" s="2">
        <v>5</v>
      </c>
      <c r="M15" s="2">
        <v>3</v>
      </c>
      <c r="N15" s="2">
        <v>1</v>
      </c>
      <c r="O15" s="2">
        <v>5</v>
      </c>
      <c r="P15" s="2">
        <v>1</v>
      </c>
      <c r="Q15" s="2">
        <v>1</v>
      </c>
      <c r="R15" s="2">
        <v>5</v>
      </c>
      <c r="S15" s="2">
        <v>1</v>
      </c>
      <c r="T15" s="2">
        <v>1</v>
      </c>
      <c r="U15" s="2">
        <v>3</v>
      </c>
      <c r="V15" s="2">
        <v>1</v>
      </c>
      <c r="W15" s="2">
        <v>5</v>
      </c>
      <c r="X15" s="2">
        <v>5</v>
      </c>
      <c r="Y15" s="2">
        <v>1</v>
      </c>
      <c r="Z15" s="2">
        <v>1</v>
      </c>
      <c r="AA15" s="1" t="s">
        <v>60</v>
      </c>
      <c r="AB15" s="1" t="s">
        <v>60</v>
      </c>
      <c r="AC15" s="1"/>
      <c r="AD15" s="1" t="s">
        <v>72</v>
      </c>
      <c r="AE15" s="1" t="s">
        <v>128</v>
      </c>
      <c r="AF15" s="4" t="s">
        <v>128</v>
      </c>
      <c r="AG15" s="1"/>
      <c r="AH15" s="1" t="s">
        <v>73</v>
      </c>
      <c r="AI15" s="1" t="s">
        <v>73</v>
      </c>
      <c r="AJ15" s="1" t="s">
        <v>74</v>
      </c>
      <c r="AK15" s="1" t="s">
        <v>72</v>
      </c>
      <c r="AL15" s="1" t="s">
        <v>58</v>
      </c>
      <c r="AM15" s="7">
        <f t="shared" si="2"/>
        <v>4.8611111111112049E-3</v>
      </c>
      <c r="AN15" s="3">
        <v>0.54027777777777775</v>
      </c>
      <c r="AO15" s="1" t="s">
        <v>129</v>
      </c>
      <c r="AP15" s="1" t="s">
        <v>130</v>
      </c>
      <c r="AQ15" s="3">
        <v>0.54513888888888895</v>
      </c>
      <c r="AR15" s="6">
        <f t="shared" si="3"/>
        <v>4.8611111111112049E-3</v>
      </c>
      <c r="AS15" s="3">
        <v>0.54583333333333328</v>
      </c>
      <c r="AT15" s="1" t="s">
        <v>131</v>
      </c>
      <c r="AU15" s="1" t="s">
        <v>132</v>
      </c>
      <c r="AV15" s="3">
        <v>0.55069444444444449</v>
      </c>
      <c r="AW15" s="1" t="s">
        <v>79</v>
      </c>
      <c r="AX15" s="1" t="s">
        <v>65</v>
      </c>
      <c r="AY15" s="1" t="s">
        <v>80</v>
      </c>
      <c r="AZ15" s="1" t="s">
        <v>66</v>
      </c>
      <c r="BA15" s="1" t="s">
        <v>79</v>
      </c>
      <c r="BB15" s="1" t="s">
        <v>79</v>
      </c>
      <c r="BC15" s="1" t="s">
        <v>66</v>
      </c>
      <c r="BD15" s="1" t="s">
        <v>65</v>
      </c>
      <c r="BE15" s="1" t="s">
        <v>66</v>
      </c>
      <c r="BF15" s="1" t="s">
        <v>65</v>
      </c>
      <c r="BG15" s="1" t="s">
        <v>80</v>
      </c>
      <c r="BH15" s="1" t="s">
        <v>67</v>
      </c>
      <c r="BI15" s="1" t="s">
        <v>68</v>
      </c>
      <c r="BJ15" s="1" t="s">
        <v>67</v>
      </c>
      <c r="BK15" s="1" t="s">
        <v>88</v>
      </c>
      <c r="BL15" s="1" t="s">
        <v>70</v>
      </c>
      <c r="BM15" s="1" t="s">
        <v>71</v>
      </c>
      <c r="BN15" s="1" t="s">
        <v>67</v>
      </c>
      <c r="BO15" s="1" t="s">
        <v>69</v>
      </c>
      <c r="BP15" s="1" t="s">
        <v>68</v>
      </c>
      <c r="BQ15" s="1" t="s">
        <v>80</v>
      </c>
      <c r="BR15" s="1" t="s">
        <v>79</v>
      </c>
      <c r="BS15" s="1" t="s">
        <v>66</v>
      </c>
      <c r="BT15" s="3">
        <v>0.55208333333333337</v>
      </c>
    </row>
    <row r="16" spans="1:72" ht="357.75" thickBot="1" x14ac:dyDescent="0.25">
      <c r="A16" s="1" t="s">
        <v>174</v>
      </c>
      <c r="B16" s="1" t="s">
        <v>55</v>
      </c>
      <c r="C16" s="1" t="s">
        <v>55</v>
      </c>
      <c r="D16" s="1" t="s">
        <v>55</v>
      </c>
      <c r="E16" s="1" t="s">
        <v>56</v>
      </c>
      <c r="F16" s="1" t="s">
        <v>55</v>
      </c>
      <c r="G16" s="1" t="s">
        <v>55</v>
      </c>
      <c r="H16" s="1" t="s">
        <v>55</v>
      </c>
      <c r="I16" s="5">
        <f t="shared" si="0"/>
        <v>2.9861111111111116E-2</v>
      </c>
      <c r="J16" s="5">
        <f t="shared" si="1"/>
        <v>1.388888888888884E-2</v>
      </c>
      <c r="K16" s="3">
        <v>0.52916666666666667</v>
      </c>
      <c r="L16" s="2">
        <v>5</v>
      </c>
      <c r="M16" s="2">
        <v>3</v>
      </c>
      <c r="N16" s="2">
        <v>1</v>
      </c>
      <c r="O16" s="2">
        <v>5</v>
      </c>
      <c r="P16" s="2">
        <v>3</v>
      </c>
      <c r="Q16" s="2">
        <v>1</v>
      </c>
      <c r="R16" s="2">
        <v>1</v>
      </c>
      <c r="S16" s="2">
        <v>5</v>
      </c>
      <c r="T16" s="2">
        <v>3</v>
      </c>
      <c r="U16" s="2">
        <v>5</v>
      </c>
      <c r="V16" s="2">
        <v>1</v>
      </c>
      <c r="W16" s="2">
        <v>4</v>
      </c>
      <c r="X16" s="2">
        <v>1</v>
      </c>
      <c r="Y16" s="2">
        <v>3</v>
      </c>
      <c r="Z16" s="2">
        <v>5</v>
      </c>
      <c r="AA16" s="1" t="s">
        <v>93</v>
      </c>
      <c r="AB16" s="1" t="s">
        <v>133</v>
      </c>
      <c r="AC16" s="1" t="s">
        <v>133</v>
      </c>
      <c r="AD16" s="1" t="s">
        <v>99</v>
      </c>
      <c r="AE16" s="1" t="s">
        <v>73</v>
      </c>
      <c r="AF16" s="1" t="s">
        <v>99</v>
      </c>
      <c r="AG16" s="4" t="s">
        <v>99</v>
      </c>
      <c r="AH16" s="1"/>
      <c r="AI16" s="1" t="s">
        <v>99</v>
      </c>
      <c r="AJ16" s="1" t="s">
        <v>72</v>
      </c>
      <c r="AK16" s="1" t="s">
        <v>57</v>
      </c>
      <c r="AL16" s="1" t="s">
        <v>60</v>
      </c>
      <c r="AM16" s="7">
        <f t="shared" si="2"/>
        <v>6.2500000000000888E-3</v>
      </c>
      <c r="AN16" s="3">
        <v>0.54305555555555551</v>
      </c>
      <c r="AO16" s="1" t="s">
        <v>134</v>
      </c>
      <c r="AP16" s="1" t="s">
        <v>135</v>
      </c>
      <c r="AQ16" s="3">
        <v>0.5493055555555556</v>
      </c>
      <c r="AR16" s="6">
        <f t="shared" si="3"/>
        <v>5.5555555555556468E-3</v>
      </c>
      <c r="AS16" s="3">
        <v>0.54999999999999993</v>
      </c>
      <c r="AT16" s="1" t="s">
        <v>136</v>
      </c>
      <c r="AU16" s="1" t="s">
        <v>137</v>
      </c>
      <c r="AV16" s="3">
        <v>0.55555555555555558</v>
      </c>
      <c r="AW16" s="1" t="s">
        <v>66</v>
      </c>
      <c r="AX16" s="1" t="s">
        <v>66</v>
      </c>
      <c r="AY16" s="1" t="s">
        <v>80</v>
      </c>
      <c r="AZ16" s="1" t="s">
        <v>66</v>
      </c>
      <c r="BA16" s="1" t="s">
        <v>65</v>
      </c>
      <c r="BB16" s="1" t="s">
        <v>79</v>
      </c>
      <c r="BC16" s="1" t="s">
        <v>66</v>
      </c>
      <c r="BD16" s="1" t="s">
        <v>80</v>
      </c>
      <c r="BE16" s="1" t="s">
        <v>79</v>
      </c>
      <c r="BF16" s="1" t="s">
        <v>65</v>
      </c>
      <c r="BG16" s="1" t="s">
        <v>80</v>
      </c>
      <c r="BH16" s="1" t="s">
        <v>82</v>
      </c>
      <c r="BI16" s="1" t="s">
        <v>68</v>
      </c>
      <c r="BJ16" s="1" t="s">
        <v>68</v>
      </c>
      <c r="BK16" s="1" t="s">
        <v>71</v>
      </c>
      <c r="BL16" s="1" t="s">
        <v>70</v>
      </c>
      <c r="BM16" s="1" t="s">
        <v>70</v>
      </c>
      <c r="BN16" s="1" t="s">
        <v>82</v>
      </c>
      <c r="BO16" s="1" t="s">
        <v>69</v>
      </c>
      <c r="BP16" s="1" t="s">
        <v>68</v>
      </c>
      <c r="BQ16" s="1" t="s">
        <v>80</v>
      </c>
      <c r="BR16" s="1" t="s">
        <v>79</v>
      </c>
      <c r="BS16" s="1" t="s">
        <v>66</v>
      </c>
      <c r="BT16" s="3">
        <v>0.55902777777777779</v>
      </c>
    </row>
    <row r="17" spans="1:72" ht="357.75" thickBot="1" x14ac:dyDescent="0.25">
      <c r="A17" s="1" t="s">
        <v>171</v>
      </c>
      <c r="B17" s="1" t="s">
        <v>55</v>
      </c>
      <c r="C17" s="1" t="s">
        <v>56</v>
      </c>
      <c r="D17" s="1" t="s">
        <v>56</v>
      </c>
      <c r="E17" s="1" t="s">
        <v>56</v>
      </c>
      <c r="F17" s="1" t="s">
        <v>55</v>
      </c>
      <c r="G17" s="1" t="s">
        <v>55</v>
      </c>
      <c r="H17" s="1" t="s">
        <v>56</v>
      </c>
      <c r="I17" s="5">
        <f t="shared" si="0"/>
        <v>2.5694444444444464E-2</v>
      </c>
      <c r="J17" s="5">
        <f t="shared" si="1"/>
        <v>9.0277777777777457E-3</v>
      </c>
      <c r="K17" s="3">
        <v>0.52500000000000002</v>
      </c>
      <c r="L17" s="2">
        <v>1</v>
      </c>
      <c r="M17" s="2">
        <v>3</v>
      </c>
      <c r="N17" s="2">
        <v>5</v>
      </c>
      <c r="O17" s="2">
        <v>3</v>
      </c>
      <c r="P17" s="2">
        <v>5</v>
      </c>
      <c r="Q17" s="2">
        <v>1</v>
      </c>
      <c r="R17" s="2">
        <v>1</v>
      </c>
      <c r="S17" s="2">
        <v>5</v>
      </c>
      <c r="T17" s="2">
        <v>3</v>
      </c>
      <c r="U17" s="2">
        <v>3</v>
      </c>
      <c r="V17" s="2">
        <v>5</v>
      </c>
      <c r="W17" s="2">
        <v>3</v>
      </c>
      <c r="X17" s="2">
        <v>5</v>
      </c>
      <c r="Y17" s="2">
        <v>5</v>
      </c>
      <c r="Z17" s="2">
        <v>1</v>
      </c>
      <c r="AA17" s="1" t="s">
        <v>74</v>
      </c>
      <c r="AB17" s="1" t="s">
        <v>138</v>
      </c>
      <c r="AC17" s="1" t="s">
        <v>138</v>
      </c>
      <c r="AD17" s="1"/>
      <c r="AE17" s="1" t="s">
        <v>60</v>
      </c>
      <c r="AF17" s="1" t="s">
        <v>74</v>
      </c>
      <c r="AG17" s="1"/>
      <c r="AH17" s="1" t="s">
        <v>60</v>
      </c>
      <c r="AI17" s="1"/>
      <c r="AJ17" s="1" t="s">
        <v>74</v>
      </c>
      <c r="AK17" s="1" t="s">
        <v>138</v>
      </c>
      <c r="AL17" s="1" t="s">
        <v>74</v>
      </c>
      <c r="AM17" s="7">
        <f t="shared" si="2"/>
        <v>3.4722222222222099E-3</v>
      </c>
      <c r="AN17" s="3">
        <v>0.53402777777777777</v>
      </c>
      <c r="AO17" s="1" t="s">
        <v>139</v>
      </c>
      <c r="AP17" s="1" t="s">
        <v>140</v>
      </c>
      <c r="AQ17" s="3">
        <v>0.53749999999999998</v>
      </c>
      <c r="AR17" s="6">
        <f t="shared" si="3"/>
        <v>1.1111111111111072E-2</v>
      </c>
      <c r="AS17" s="3">
        <v>0.53749999999999998</v>
      </c>
      <c r="AT17" s="1" t="s">
        <v>141</v>
      </c>
      <c r="AU17" s="1" t="s">
        <v>142</v>
      </c>
      <c r="AV17" s="3">
        <v>0.54861111111111105</v>
      </c>
      <c r="AW17" s="1" t="s">
        <v>66</v>
      </c>
      <c r="AX17" s="1" t="s">
        <v>66</v>
      </c>
      <c r="AY17" s="1" t="s">
        <v>65</v>
      </c>
      <c r="AZ17" s="1" t="s">
        <v>65</v>
      </c>
      <c r="BA17" s="1" t="s">
        <v>80</v>
      </c>
      <c r="BB17" s="1" t="s">
        <v>79</v>
      </c>
      <c r="BC17" s="1" t="s">
        <v>66</v>
      </c>
      <c r="BD17" s="1" t="s">
        <v>65</v>
      </c>
      <c r="BE17" s="1" t="s">
        <v>66</v>
      </c>
      <c r="BF17" s="1" t="s">
        <v>65</v>
      </c>
      <c r="BG17" s="1" t="s">
        <v>65</v>
      </c>
      <c r="BH17" s="1" t="s">
        <v>82</v>
      </c>
      <c r="BI17" s="1" t="s">
        <v>67</v>
      </c>
      <c r="BJ17" s="1" t="s">
        <v>82</v>
      </c>
      <c r="BK17" s="1" t="s">
        <v>88</v>
      </c>
      <c r="BL17" s="1" t="s">
        <v>71</v>
      </c>
      <c r="BM17" s="1" t="s">
        <v>70</v>
      </c>
      <c r="BN17" s="1" t="s">
        <v>67</v>
      </c>
      <c r="BO17" s="1" t="s">
        <v>68</v>
      </c>
      <c r="BP17" s="1" t="s">
        <v>68</v>
      </c>
      <c r="BQ17" s="1" t="s">
        <v>66</v>
      </c>
      <c r="BR17" s="1" t="s">
        <v>79</v>
      </c>
      <c r="BS17" s="1" t="s">
        <v>65</v>
      </c>
      <c r="BT17" s="3">
        <v>0.55069444444444449</v>
      </c>
    </row>
    <row r="18" spans="1:72" ht="319.5" thickBot="1" x14ac:dyDescent="0.25">
      <c r="A18" s="1" t="s">
        <v>174</v>
      </c>
      <c r="B18" s="1" t="s">
        <v>55</v>
      </c>
      <c r="C18" s="1" t="s">
        <v>55</v>
      </c>
      <c r="D18" s="1" t="s">
        <v>55</v>
      </c>
      <c r="E18" s="1" t="s">
        <v>56</v>
      </c>
      <c r="F18" s="1" t="s">
        <v>55</v>
      </c>
      <c r="G18" s="1" t="s">
        <v>55</v>
      </c>
      <c r="H18" s="1" t="s">
        <v>55</v>
      </c>
      <c r="I18" s="5">
        <f t="shared" si="0"/>
        <v>2.430555555555558E-2</v>
      </c>
      <c r="J18" s="5">
        <f t="shared" si="1"/>
        <v>6.9444444444444198E-3</v>
      </c>
      <c r="K18" s="3">
        <v>0.39583333333333331</v>
      </c>
      <c r="L18" s="2">
        <v>5</v>
      </c>
      <c r="M18" s="2">
        <v>2</v>
      </c>
      <c r="N18" s="2">
        <v>3</v>
      </c>
      <c r="O18" s="2">
        <v>5</v>
      </c>
      <c r="P18" s="2">
        <v>4</v>
      </c>
      <c r="Q18" s="2">
        <v>2</v>
      </c>
      <c r="R18" s="2">
        <v>5</v>
      </c>
      <c r="S18" s="2">
        <v>4</v>
      </c>
      <c r="T18" s="2">
        <v>2</v>
      </c>
      <c r="U18" s="2">
        <v>5</v>
      </c>
      <c r="V18" s="2">
        <v>4</v>
      </c>
      <c r="W18" s="2">
        <v>3</v>
      </c>
      <c r="X18" s="2">
        <v>2</v>
      </c>
      <c r="Y18" s="2">
        <v>3</v>
      </c>
      <c r="Z18" s="2">
        <v>5</v>
      </c>
      <c r="AA18" s="1" t="s">
        <v>99</v>
      </c>
      <c r="AB18" s="1" t="s">
        <v>99</v>
      </c>
      <c r="AC18" s="1" t="s">
        <v>74</v>
      </c>
      <c r="AD18" s="1" t="s">
        <v>60</v>
      </c>
      <c r="AE18" s="1"/>
      <c r="AF18" s="1"/>
      <c r="AG18" s="1" t="s">
        <v>59</v>
      </c>
      <c r="AH18" s="1"/>
      <c r="AI18" s="1" t="s">
        <v>57</v>
      </c>
      <c r="AJ18" s="1" t="s">
        <v>60</v>
      </c>
      <c r="AK18" s="1"/>
      <c r="AL18" s="1" t="s">
        <v>99</v>
      </c>
      <c r="AM18" s="7">
        <f t="shared" si="2"/>
        <v>6.9444444444445308E-3</v>
      </c>
      <c r="AN18" s="3">
        <v>0.40277777777777773</v>
      </c>
      <c r="AO18" s="1" t="s">
        <v>148</v>
      </c>
      <c r="AP18" s="1" t="s">
        <v>149</v>
      </c>
      <c r="AQ18" s="3">
        <v>0.40972222222222227</v>
      </c>
      <c r="AR18" s="6">
        <f t="shared" si="3"/>
        <v>6.9444444444444198E-3</v>
      </c>
      <c r="AS18" s="3">
        <v>0.40972222222222227</v>
      </c>
      <c r="AT18" s="1" t="s">
        <v>150</v>
      </c>
      <c r="AU18" s="1" t="s">
        <v>151</v>
      </c>
      <c r="AV18" s="3">
        <v>0.41666666666666669</v>
      </c>
      <c r="AW18" s="1" t="s">
        <v>65</v>
      </c>
      <c r="AX18" s="1" t="s">
        <v>80</v>
      </c>
      <c r="AY18" s="1" t="s">
        <v>80</v>
      </c>
      <c r="AZ18" s="1" t="s">
        <v>79</v>
      </c>
      <c r="BA18" s="1" t="s">
        <v>79</v>
      </c>
      <c r="BB18" s="1" t="s">
        <v>66</v>
      </c>
      <c r="BC18" s="1" t="s">
        <v>80</v>
      </c>
      <c r="BD18" s="1" t="s">
        <v>80</v>
      </c>
      <c r="BE18" s="1" t="s">
        <v>66</v>
      </c>
      <c r="BF18" s="1" t="s">
        <v>66</v>
      </c>
      <c r="BG18" s="1" t="s">
        <v>80</v>
      </c>
      <c r="BH18" s="1" t="s">
        <v>82</v>
      </c>
      <c r="BI18" s="1" t="s">
        <v>68</v>
      </c>
      <c r="BJ18" s="1" t="s">
        <v>67</v>
      </c>
      <c r="BK18" s="1" t="s">
        <v>88</v>
      </c>
      <c r="BL18" s="1" t="s">
        <v>71</v>
      </c>
      <c r="BM18" s="1" t="s">
        <v>71</v>
      </c>
      <c r="BN18" s="1" t="s">
        <v>82</v>
      </c>
      <c r="BO18" s="1" t="s">
        <v>67</v>
      </c>
      <c r="BP18" s="1" t="s">
        <v>67</v>
      </c>
      <c r="BQ18" s="1" t="s">
        <v>80</v>
      </c>
      <c r="BR18" s="1" t="s">
        <v>66</v>
      </c>
      <c r="BS18" s="1" t="s">
        <v>80</v>
      </c>
      <c r="BT18" s="3">
        <v>0.4201388888888889</v>
      </c>
    </row>
    <row r="19" spans="1:72" ht="230.25" thickBot="1" x14ac:dyDescent="0.25">
      <c r="A19" s="1" t="s">
        <v>174</v>
      </c>
      <c r="B19" s="1" t="s">
        <v>55</v>
      </c>
      <c r="C19" s="1" t="s">
        <v>55</v>
      </c>
      <c r="D19" s="1" t="s">
        <v>55</v>
      </c>
      <c r="E19" s="1" t="s">
        <v>56</v>
      </c>
      <c r="F19" s="1" t="s">
        <v>56</v>
      </c>
      <c r="G19" s="1" t="s">
        <v>56</v>
      </c>
      <c r="H19" s="1" t="s">
        <v>55</v>
      </c>
      <c r="I19" s="5">
        <f t="shared" si="0"/>
        <v>1.7361111111111105E-2</v>
      </c>
      <c r="J19" s="5">
        <f t="shared" si="1"/>
        <v>1.0416666666666685E-2</v>
      </c>
      <c r="K19" s="3">
        <v>0.4375</v>
      </c>
      <c r="L19" s="2">
        <v>4</v>
      </c>
      <c r="M19" s="2">
        <v>3</v>
      </c>
      <c r="N19" s="2">
        <v>5</v>
      </c>
      <c r="O19" s="2">
        <v>5</v>
      </c>
      <c r="P19" s="2">
        <v>2</v>
      </c>
      <c r="Q19" s="2">
        <v>3</v>
      </c>
      <c r="R19" s="2">
        <v>5</v>
      </c>
      <c r="S19" s="2">
        <v>3</v>
      </c>
      <c r="T19" s="2">
        <v>2</v>
      </c>
      <c r="U19" s="2">
        <v>3</v>
      </c>
      <c r="V19" s="2">
        <v>5</v>
      </c>
      <c r="W19" s="2">
        <v>4</v>
      </c>
      <c r="X19" s="2">
        <v>5</v>
      </c>
      <c r="Y19" s="2">
        <v>3</v>
      </c>
      <c r="Z19" s="2">
        <v>4</v>
      </c>
      <c r="AA19" s="1" t="s">
        <v>60</v>
      </c>
      <c r="AB19" s="1" t="s">
        <v>57</v>
      </c>
      <c r="AC19" s="1"/>
      <c r="AD19" s="1" t="s">
        <v>73</v>
      </c>
      <c r="AE19" s="1" t="s">
        <v>74</v>
      </c>
      <c r="AF19" s="1" t="s">
        <v>74</v>
      </c>
      <c r="AG19" s="1" t="s">
        <v>72</v>
      </c>
      <c r="AH19" s="1"/>
      <c r="AI19" s="1" t="s">
        <v>57</v>
      </c>
      <c r="AJ19" s="1"/>
      <c r="AK19" s="1" t="s">
        <v>57</v>
      </c>
      <c r="AL19" s="1" t="s">
        <v>57</v>
      </c>
      <c r="AM19" s="7">
        <f t="shared" si="2"/>
        <v>2.0833333333333259E-3</v>
      </c>
      <c r="AN19" s="3">
        <v>0.44791666666666669</v>
      </c>
      <c r="AO19" s="1" t="s">
        <v>152</v>
      </c>
      <c r="AP19" s="1" t="s">
        <v>153</v>
      </c>
      <c r="AQ19" s="3">
        <v>0.45</v>
      </c>
      <c r="AR19" s="6">
        <f t="shared" si="3"/>
        <v>2.7777777777777679E-3</v>
      </c>
      <c r="AS19" s="3">
        <v>0.45</v>
      </c>
      <c r="AT19" s="1" t="s">
        <v>154</v>
      </c>
      <c r="AU19" s="1" t="s">
        <v>155</v>
      </c>
      <c r="AV19" s="3">
        <v>0.45277777777777778</v>
      </c>
      <c r="AW19" s="1" t="s">
        <v>80</v>
      </c>
      <c r="AX19" s="1" t="s">
        <v>80</v>
      </c>
      <c r="AY19" s="1" t="s">
        <v>66</v>
      </c>
      <c r="AZ19" s="1" t="s">
        <v>65</v>
      </c>
      <c r="BA19" s="1" t="s">
        <v>65</v>
      </c>
      <c r="BB19" s="1" t="s">
        <v>65</v>
      </c>
      <c r="BC19" s="1" t="s">
        <v>65</v>
      </c>
      <c r="BD19" s="1" t="s">
        <v>66</v>
      </c>
      <c r="BE19" s="1" t="s">
        <v>79</v>
      </c>
      <c r="BF19" s="1" t="s">
        <v>66</v>
      </c>
      <c r="BG19" s="1" t="s">
        <v>65</v>
      </c>
      <c r="BH19" s="1" t="s">
        <v>68</v>
      </c>
      <c r="BI19" s="1" t="s">
        <v>82</v>
      </c>
      <c r="BJ19" s="1" t="s">
        <v>67</v>
      </c>
      <c r="BK19" s="1" t="s">
        <v>70</v>
      </c>
      <c r="BL19" s="1" t="s">
        <v>71</v>
      </c>
      <c r="BM19" s="1" t="s">
        <v>71</v>
      </c>
      <c r="BN19" s="1" t="s">
        <v>69</v>
      </c>
      <c r="BO19" s="1" t="s">
        <v>67</v>
      </c>
      <c r="BP19" s="1" t="s">
        <v>67</v>
      </c>
      <c r="BQ19" s="1" t="s">
        <v>80</v>
      </c>
      <c r="BR19" s="1" t="s">
        <v>79</v>
      </c>
      <c r="BS19" s="1" t="s">
        <v>66</v>
      </c>
      <c r="BT19" s="3">
        <v>0.4548611111111111</v>
      </c>
    </row>
    <row r="20" spans="1:72" ht="332.25" thickBot="1" x14ac:dyDescent="0.25">
      <c r="A20" s="1" t="s">
        <v>174</v>
      </c>
      <c r="B20" s="1" t="s">
        <v>55</v>
      </c>
      <c r="C20" s="1" t="s">
        <v>55</v>
      </c>
      <c r="D20" s="1" t="s">
        <v>56</v>
      </c>
      <c r="E20" s="1" t="s">
        <v>56</v>
      </c>
      <c r="F20" s="1" t="s">
        <v>56</v>
      </c>
      <c r="G20" s="1" t="s">
        <v>55</v>
      </c>
      <c r="H20" s="1" t="s">
        <v>55</v>
      </c>
      <c r="I20" s="5">
        <f t="shared" si="0"/>
        <v>3.125E-2</v>
      </c>
      <c r="J20" s="5">
        <f t="shared" si="1"/>
        <v>6.9444444444444198E-3</v>
      </c>
      <c r="K20" s="3">
        <v>0.4375</v>
      </c>
      <c r="L20" s="2">
        <v>3</v>
      </c>
      <c r="M20" s="2">
        <v>4</v>
      </c>
      <c r="N20" s="2">
        <v>5</v>
      </c>
      <c r="O20" s="2">
        <v>4</v>
      </c>
      <c r="P20" s="2">
        <v>4</v>
      </c>
      <c r="Q20" s="2">
        <v>5</v>
      </c>
      <c r="R20" s="2">
        <v>5</v>
      </c>
      <c r="S20" s="2">
        <v>4</v>
      </c>
      <c r="T20" s="2">
        <v>3</v>
      </c>
      <c r="U20" s="2">
        <v>5</v>
      </c>
      <c r="V20" s="2">
        <v>3</v>
      </c>
      <c r="W20" s="2">
        <v>4</v>
      </c>
      <c r="X20" s="2">
        <v>4</v>
      </c>
      <c r="Y20" s="2">
        <v>5</v>
      </c>
      <c r="Z20" s="2">
        <v>3</v>
      </c>
      <c r="AA20" s="1" t="s">
        <v>60</v>
      </c>
      <c r="AB20" s="1" t="s">
        <v>57</v>
      </c>
      <c r="AC20" s="1" t="s">
        <v>59</v>
      </c>
      <c r="AD20" s="1" t="s">
        <v>59</v>
      </c>
      <c r="AE20" s="1" t="s">
        <v>60</v>
      </c>
      <c r="AF20" s="1" t="s">
        <v>73</v>
      </c>
      <c r="AG20" s="1" t="s">
        <v>60</v>
      </c>
      <c r="AH20" s="1" t="s">
        <v>74</v>
      </c>
      <c r="AI20" s="1" t="s">
        <v>57</v>
      </c>
      <c r="AJ20" s="1" t="s">
        <v>74</v>
      </c>
      <c r="AK20" s="1" t="s">
        <v>57</v>
      </c>
      <c r="AL20" s="1" t="s">
        <v>60</v>
      </c>
      <c r="AM20" s="7">
        <f t="shared" si="2"/>
        <v>6.9444444444444753E-3</v>
      </c>
      <c r="AN20" s="3">
        <v>0.44444444444444442</v>
      </c>
      <c r="AO20" s="1" t="s">
        <v>156</v>
      </c>
      <c r="AP20" s="1" t="s">
        <v>157</v>
      </c>
      <c r="AQ20" s="3">
        <v>0.4513888888888889</v>
      </c>
      <c r="AR20" s="6">
        <f t="shared" si="3"/>
        <v>6.9444444444444198E-3</v>
      </c>
      <c r="AS20" s="3">
        <v>0.4513888888888889</v>
      </c>
      <c r="AT20" s="1" t="s">
        <v>158</v>
      </c>
      <c r="AU20" s="1" t="s">
        <v>159</v>
      </c>
      <c r="AV20" s="3">
        <v>0.45833333333333331</v>
      </c>
      <c r="AW20" s="1" t="s">
        <v>66</v>
      </c>
      <c r="AX20" s="1" t="s">
        <v>66</v>
      </c>
      <c r="AY20" s="1" t="s">
        <v>80</v>
      </c>
      <c r="AZ20" s="1" t="s">
        <v>66</v>
      </c>
      <c r="BA20" s="1" t="s">
        <v>65</v>
      </c>
      <c r="BB20" s="1" t="s">
        <v>66</v>
      </c>
      <c r="BC20" s="1" t="s">
        <v>65</v>
      </c>
      <c r="BD20" s="1" t="s">
        <v>80</v>
      </c>
      <c r="BE20" s="1" t="s">
        <v>79</v>
      </c>
      <c r="BF20" s="1" t="s">
        <v>66</v>
      </c>
      <c r="BG20" s="1" t="s">
        <v>80</v>
      </c>
      <c r="BH20" s="1" t="s">
        <v>82</v>
      </c>
      <c r="BI20" s="1" t="s">
        <v>67</v>
      </c>
      <c r="BJ20" s="1" t="s">
        <v>67</v>
      </c>
      <c r="BK20" s="1" t="s">
        <v>88</v>
      </c>
      <c r="BL20" s="1" t="s">
        <v>70</v>
      </c>
      <c r="BM20" s="1" t="s">
        <v>71</v>
      </c>
      <c r="BN20" s="1" t="s">
        <v>82</v>
      </c>
      <c r="BO20" s="1" t="s">
        <v>67</v>
      </c>
      <c r="BP20" s="1" t="s">
        <v>68</v>
      </c>
      <c r="BQ20" s="1" t="s">
        <v>80</v>
      </c>
      <c r="BR20" s="1" t="s">
        <v>66</v>
      </c>
      <c r="BS20" s="1" t="s">
        <v>66</v>
      </c>
      <c r="BT20" s="3">
        <v>0.46875</v>
      </c>
    </row>
    <row r="21" spans="1:72" ht="230.25" thickBot="1" x14ac:dyDescent="0.25">
      <c r="A21" s="1" t="s">
        <v>174</v>
      </c>
      <c r="B21" s="1" t="s">
        <v>55</v>
      </c>
      <c r="C21" s="1" t="s">
        <v>55</v>
      </c>
      <c r="D21" s="1" t="s">
        <v>55</v>
      </c>
      <c r="E21" s="1" t="s">
        <v>56</v>
      </c>
      <c r="F21" s="1" t="s">
        <v>55</v>
      </c>
      <c r="G21" s="1" t="s">
        <v>56</v>
      </c>
      <c r="H21" s="1" t="s">
        <v>55</v>
      </c>
      <c r="I21" s="5">
        <f t="shared" si="0"/>
        <v>1.8055555555555547E-2</v>
      </c>
      <c r="J21" s="5">
        <f t="shared" si="1"/>
        <v>9.0277777777778012E-3</v>
      </c>
      <c r="K21" s="3">
        <v>0.43472222222222223</v>
      </c>
      <c r="L21" s="2">
        <v>3</v>
      </c>
      <c r="M21" s="2">
        <v>3</v>
      </c>
      <c r="N21" s="2">
        <v>5</v>
      </c>
      <c r="O21" s="2">
        <v>5</v>
      </c>
      <c r="P21" s="2">
        <v>4</v>
      </c>
      <c r="Q21" s="2">
        <v>4</v>
      </c>
      <c r="R21" s="2">
        <v>5</v>
      </c>
      <c r="S21" s="2">
        <v>3</v>
      </c>
      <c r="T21" s="2">
        <v>3</v>
      </c>
      <c r="U21" s="2">
        <v>2</v>
      </c>
      <c r="V21" s="2">
        <v>5</v>
      </c>
      <c r="W21" s="2">
        <v>1</v>
      </c>
      <c r="X21" s="2">
        <v>3</v>
      </c>
      <c r="Y21" s="2">
        <v>5</v>
      </c>
      <c r="Z21" s="2">
        <v>4</v>
      </c>
      <c r="AA21" s="1" t="s">
        <v>74</v>
      </c>
      <c r="AB21" s="1"/>
      <c r="AC21" s="1"/>
      <c r="AD21" s="1"/>
      <c r="AE21" s="1" t="s">
        <v>59</v>
      </c>
      <c r="AF21" s="1" t="s">
        <v>59</v>
      </c>
      <c r="AG21" s="1"/>
      <c r="AH21" s="1" t="s">
        <v>59</v>
      </c>
      <c r="AI21" s="1" t="s">
        <v>59</v>
      </c>
      <c r="AJ21" s="1"/>
      <c r="AK21" s="1"/>
      <c r="AL21" s="1" t="s">
        <v>58</v>
      </c>
      <c r="AM21" s="7">
        <f t="shared" si="2"/>
        <v>4.1666666666666519E-3</v>
      </c>
      <c r="AN21" s="3">
        <v>0.44375000000000003</v>
      </c>
      <c r="AO21" s="1" t="s">
        <v>160</v>
      </c>
      <c r="AP21" s="1" t="s">
        <v>161</v>
      </c>
      <c r="AQ21" s="3">
        <v>0.44791666666666669</v>
      </c>
      <c r="AR21" s="6">
        <f t="shared" si="3"/>
        <v>3.4722222222222099E-3</v>
      </c>
      <c r="AS21" s="3">
        <v>0.44791666666666669</v>
      </c>
      <c r="AT21" s="1" t="s">
        <v>160</v>
      </c>
      <c r="AU21" s="1" t="s">
        <v>162</v>
      </c>
      <c r="AV21" s="3">
        <v>0.4513888888888889</v>
      </c>
      <c r="AW21" s="1" t="s">
        <v>66</v>
      </c>
      <c r="AX21" s="1" t="s">
        <v>66</v>
      </c>
      <c r="AY21" s="1" t="s">
        <v>65</v>
      </c>
      <c r="AZ21" s="1" t="s">
        <v>66</v>
      </c>
      <c r="BA21" s="1" t="s">
        <v>66</v>
      </c>
      <c r="BB21" s="1" t="s">
        <v>79</v>
      </c>
      <c r="BC21" s="1" t="s">
        <v>79</v>
      </c>
      <c r="BD21" s="1" t="s">
        <v>66</v>
      </c>
      <c r="BE21" s="1" t="s">
        <v>66</v>
      </c>
      <c r="BF21" s="1" t="s">
        <v>66</v>
      </c>
      <c r="BG21" s="1" t="s">
        <v>65</v>
      </c>
      <c r="BH21" s="1" t="s">
        <v>82</v>
      </c>
      <c r="BI21" s="1" t="s">
        <v>67</v>
      </c>
      <c r="BJ21" s="1" t="s">
        <v>67</v>
      </c>
      <c r="BK21" s="1" t="s">
        <v>88</v>
      </c>
      <c r="BL21" s="1" t="s">
        <v>71</v>
      </c>
      <c r="BM21" s="1" t="s">
        <v>71</v>
      </c>
      <c r="BN21" s="1" t="s">
        <v>67</v>
      </c>
      <c r="BO21" s="1" t="s">
        <v>68</v>
      </c>
      <c r="BP21" s="1" t="s">
        <v>68</v>
      </c>
      <c r="BQ21" s="1" t="s">
        <v>80</v>
      </c>
      <c r="BR21" s="1" t="s">
        <v>66</v>
      </c>
      <c r="BS21" s="1" t="s">
        <v>65</v>
      </c>
      <c r="BT21" s="3">
        <v>0.45277777777777778</v>
      </c>
    </row>
    <row r="22" spans="1:72" ht="294" thickBot="1" x14ac:dyDescent="0.25">
      <c r="A22" s="1" t="s">
        <v>174</v>
      </c>
      <c r="B22" s="1" t="s">
        <v>55</v>
      </c>
      <c r="C22" s="1" t="s">
        <v>55</v>
      </c>
      <c r="D22" s="1" t="s">
        <v>55</v>
      </c>
      <c r="E22" s="1" t="s">
        <v>56</v>
      </c>
      <c r="F22" s="1" t="s">
        <v>55</v>
      </c>
      <c r="G22" s="1" t="s">
        <v>55</v>
      </c>
      <c r="H22" s="1" t="s">
        <v>55</v>
      </c>
      <c r="I22" s="5">
        <f t="shared" si="0"/>
        <v>2.5000000000000078E-2</v>
      </c>
      <c r="J22" s="5">
        <f t="shared" si="1"/>
        <v>1.3888888888888951E-2</v>
      </c>
      <c r="K22" s="3">
        <v>0.43402777777777773</v>
      </c>
      <c r="L22" s="2">
        <v>4</v>
      </c>
      <c r="M22" s="2">
        <v>5</v>
      </c>
      <c r="N22" s="2">
        <v>5</v>
      </c>
      <c r="O22" s="2">
        <v>4</v>
      </c>
      <c r="P22" s="2">
        <v>5</v>
      </c>
      <c r="Q22" s="2">
        <v>4</v>
      </c>
      <c r="R22" s="2">
        <v>4</v>
      </c>
      <c r="S22" s="2">
        <v>4</v>
      </c>
      <c r="T22" s="2">
        <v>5</v>
      </c>
      <c r="U22" s="2">
        <v>3</v>
      </c>
      <c r="V22" s="2">
        <v>1</v>
      </c>
      <c r="W22" s="2">
        <v>5</v>
      </c>
      <c r="X22" s="2">
        <v>4</v>
      </c>
      <c r="Y22" s="2">
        <v>4</v>
      </c>
      <c r="Z22" s="2">
        <v>5</v>
      </c>
      <c r="AA22" s="1"/>
      <c r="AB22" s="1" t="s">
        <v>60</v>
      </c>
      <c r="AC22" s="1"/>
      <c r="AD22" s="1" t="s">
        <v>133</v>
      </c>
      <c r="AE22" s="1" t="s">
        <v>74</v>
      </c>
      <c r="AF22" s="1"/>
      <c r="AG22" s="1" t="s">
        <v>73</v>
      </c>
      <c r="AH22" s="1" t="s">
        <v>73</v>
      </c>
      <c r="AI22" s="1" t="s">
        <v>138</v>
      </c>
      <c r="AJ22" s="1" t="s">
        <v>72</v>
      </c>
      <c r="AK22" s="1" t="s">
        <v>143</v>
      </c>
      <c r="AL22" s="1"/>
      <c r="AM22" s="7">
        <f t="shared" si="2"/>
        <v>3.4722222222222099E-3</v>
      </c>
      <c r="AN22" s="3">
        <v>0.44791666666666669</v>
      </c>
      <c r="AO22" s="1" t="s">
        <v>163</v>
      </c>
      <c r="AP22" s="1" t="s">
        <v>164</v>
      </c>
      <c r="AQ22" s="3">
        <v>0.4513888888888889</v>
      </c>
      <c r="AR22" s="6">
        <f t="shared" si="3"/>
        <v>5.5555555555555358E-3</v>
      </c>
      <c r="AS22" s="3">
        <v>0.4513888888888889</v>
      </c>
      <c r="AT22" s="1" t="s">
        <v>165</v>
      </c>
      <c r="AU22" s="1" t="s">
        <v>166</v>
      </c>
      <c r="AV22" s="3">
        <v>0.45694444444444443</v>
      </c>
      <c r="AW22" s="1" t="s">
        <v>66</v>
      </c>
      <c r="AX22" s="1" t="s">
        <v>80</v>
      </c>
      <c r="AY22" s="1" t="s">
        <v>66</v>
      </c>
      <c r="AZ22" s="1" t="s">
        <v>65</v>
      </c>
      <c r="BA22" s="1" t="s">
        <v>79</v>
      </c>
      <c r="BB22" s="1" t="s">
        <v>66</v>
      </c>
      <c r="BC22" s="1" t="s">
        <v>80</v>
      </c>
      <c r="BD22" s="1" t="s">
        <v>65</v>
      </c>
      <c r="BE22" s="1" t="s">
        <v>79</v>
      </c>
      <c r="BF22" s="1" t="s">
        <v>65</v>
      </c>
      <c r="BG22" s="1" t="s">
        <v>66</v>
      </c>
      <c r="BH22" s="1" t="s">
        <v>67</v>
      </c>
      <c r="BI22" s="1" t="s">
        <v>68</v>
      </c>
      <c r="BJ22" s="1" t="s">
        <v>82</v>
      </c>
      <c r="BK22" s="1" t="s">
        <v>88</v>
      </c>
      <c r="BL22" s="1" t="s">
        <v>70</v>
      </c>
      <c r="BM22" s="1" t="s">
        <v>88</v>
      </c>
      <c r="BN22" s="1" t="s">
        <v>82</v>
      </c>
      <c r="BO22" s="1" t="s">
        <v>69</v>
      </c>
      <c r="BP22" s="1" t="s">
        <v>68</v>
      </c>
      <c r="BQ22" s="1" t="s">
        <v>66</v>
      </c>
      <c r="BR22" s="1" t="s">
        <v>66</v>
      </c>
      <c r="BS22" s="1" t="s">
        <v>65</v>
      </c>
      <c r="BT22" s="3">
        <v>0.45902777777777781</v>
      </c>
    </row>
    <row r="23" spans="1:72" ht="230.25" thickBot="1" x14ac:dyDescent="0.25">
      <c r="A23" s="1" t="s">
        <v>174</v>
      </c>
      <c r="B23" s="1" t="s">
        <v>55</v>
      </c>
      <c r="C23" s="1" t="s">
        <v>55</v>
      </c>
      <c r="D23" s="1" t="s">
        <v>56</v>
      </c>
      <c r="E23" s="1" t="s">
        <v>56</v>
      </c>
      <c r="F23" s="1" t="s">
        <v>55</v>
      </c>
      <c r="G23" s="1" t="s">
        <v>55</v>
      </c>
      <c r="H23" s="1" t="s">
        <v>55</v>
      </c>
      <c r="I23" s="5">
        <f t="shared" si="0"/>
        <v>2.6388888888888851E-2</v>
      </c>
      <c r="J23" s="5">
        <f t="shared" si="1"/>
        <v>9.0277777777778012E-3</v>
      </c>
      <c r="K23" s="3">
        <v>0.4375</v>
      </c>
      <c r="L23" s="2">
        <v>3</v>
      </c>
      <c r="M23" s="2">
        <v>5</v>
      </c>
      <c r="N23" s="2">
        <v>2</v>
      </c>
      <c r="O23" s="2">
        <v>1</v>
      </c>
      <c r="P23" s="2">
        <v>3</v>
      </c>
      <c r="Q23" s="2">
        <v>5</v>
      </c>
      <c r="R23" s="2">
        <v>1</v>
      </c>
      <c r="S23" s="2">
        <v>3</v>
      </c>
      <c r="T23" s="2">
        <v>5</v>
      </c>
      <c r="U23" s="2">
        <v>3</v>
      </c>
      <c r="V23" s="2">
        <v>5</v>
      </c>
      <c r="W23" s="2">
        <v>2</v>
      </c>
      <c r="X23" s="2">
        <v>5</v>
      </c>
      <c r="Y23" s="2">
        <v>3</v>
      </c>
      <c r="Z23" s="2">
        <v>1</v>
      </c>
      <c r="AA23" s="1"/>
      <c r="AB23" s="1" t="s">
        <v>57</v>
      </c>
      <c r="AC23" s="1" t="s">
        <v>60</v>
      </c>
      <c r="AD23" s="1" t="s">
        <v>60</v>
      </c>
      <c r="AE23" s="1" t="s">
        <v>57</v>
      </c>
      <c r="AF23" s="1"/>
      <c r="AG23" s="1"/>
      <c r="AH23" s="1" t="s">
        <v>57</v>
      </c>
      <c r="AI23" s="1" t="s">
        <v>60</v>
      </c>
      <c r="AJ23" s="1"/>
      <c r="AK23" s="1" t="s">
        <v>60</v>
      </c>
      <c r="AL23" s="1" t="s">
        <v>57</v>
      </c>
      <c r="AM23" s="7">
        <f t="shared" si="2"/>
        <v>3.4722222222222099E-3</v>
      </c>
      <c r="AN23" s="3">
        <v>0.4465277777777778</v>
      </c>
      <c r="AO23" s="1" t="s">
        <v>167</v>
      </c>
      <c r="AP23" s="1" t="s">
        <v>168</v>
      </c>
      <c r="AQ23" s="3">
        <v>0.45</v>
      </c>
      <c r="AR23" s="6">
        <f t="shared" si="3"/>
        <v>5.5555555555555358E-3</v>
      </c>
      <c r="AS23" s="3">
        <v>0.45</v>
      </c>
      <c r="AT23" s="1" t="s">
        <v>169</v>
      </c>
      <c r="AU23" s="1" t="s">
        <v>170</v>
      </c>
      <c r="AV23" s="3">
        <v>0.45555555555555555</v>
      </c>
      <c r="AW23" s="1" t="s">
        <v>65</v>
      </c>
      <c r="AX23" s="1" t="s">
        <v>79</v>
      </c>
      <c r="AY23" s="1" t="s">
        <v>80</v>
      </c>
      <c r="AZ23" s="1" t="s">
        <v>79</v>
      </c>
      <c r="BA23" s="1" t="s">
        <v>80</v>
      </c>
      <c r="BB23" s="1" t="s">
        <v>80</v>
      </c>
      <c r="BC23" s="1" t="s">
        <v>79</v>
      </c>
      <c r="BD23" s="1" t="s">
        <v>65</v>
      </c>
      <c r="BE23" s="1" t="s">
        <v>66</v>
      </c>
      <c r="BF23" s="1" t="s">
        <v>66</v>
      </c>
      <c r="BG23" s="1" t="s">
        <v>79</v>
      </c>
      <c r="BH23" s="1" t="s">
        <v>67</v>
      </c>
      <c r="BI23" s="1" t="s">
        <v>82</v>
      </c>
      <c r="BJ23" s="1" t="s">
        <v>68</v>
      </c>
      <c r="BK23" s="1" t="s">
        <v>70</v>
      </c>
      <c r="BL23" s="1" t="s">
        <v>88</v>
      </c>
      <c r="BM23" s="1" t="s">
        <v>81</v>
      </c>
      <c r="BN23" s="1" t="s">
        <v>67</v>
      </c>
      <c r="BO23" s="1" t="s">
        <v>82</v>
      </c>
      <c r="BP23" s="1" t="s">
        <v>69</v>
      </c>
      <c r="BQ23" s="1" t="s">
        <v>80</v>
      </c>
      <c r="BR23" s="1" t="s">
        <v>65</v>
      </c>
      <c r="BS23" s="1" t="s">
        <v>79</v>
      </c>
      <c r="BT23" s="3">
        <v>0.46388888888888885</v>
      </c>
    </row>
    <row r="24" spans="1:72" ht="230.25" thickBot="1" x14ac:dyDescent="0.25">
      <c r="A24" s="1" t="s">
        <v>174</v>
      </c>
      <c r="B24" s="1" t="s">
        <v>55</v>
      </c>
      <c r="C24" s="1" t="s">
        <v>55</v>
      </c>
      <c r="D24" s="1" t="s">
        <v>55</v>
      </c>
      <c r="E24" s="1" t="s">
        <v>56</v>
      </c>
      <c r="F24" s="1" t="s">
        <v>55</v>
      </c>
      <c r="G24" s="1" t="s">
        <v>55</v>
      </c>
      <c r="H24" s="1" t="s">
        <v>55</v>
      </c>
      <c r="I24" s="5">
        <f>BT24-K24</f>
        <v>3.0555555555555614E-2</v>
      </c>
      <c r="J24" s="5">
        <f t="shared" si="1"/>
        <v>1.9444444444444486E-2</v>
      </c>
      <c r="K24" s="3">
        <v>0.43541666666666662</v>
      </c>
      <c r="L24" s="2">
        <v>4</v>
      </c>
      <c r="M24" s="2">
        <v>5</v>
      </c>
      <c r="N24" s="2">
        <v>1</v>
      </c>
      <c r="O24" s="2">
        <v>3</v>
      </c>
      <c r="P24" s="2">
        <v>5</v>
      </c>
      <c r="Q24" s="2">
        <v>2</v>
      </c>
      <c r="R24" s="2">
        <v>4</v>
      </c>
      <c r="S24" s="2">
        <v>5</v>
      </c>
      <c r="T24" s="2">
        <v>2</v>
      </c>
      <c r="U24" s="2">
        <v>2</v>
      </c>
      <c r="V24" s="2">
        <v>1</v>
      </c>
      <c r="W24" s="2">
        <v>5</v>
      </c>
      <c r="X24" s="2">
        <v>5</v>
      </c>
      <c r="Y24" s="2">
        <v>4</v>
      </c>
      <c r="Z24" s="2">
        <v>3</v>
      </c>
      <c r="AA24" s="1" t="s">
        <v>73</v>
      </c>
      <c r="AB24" s="1" t="s">
        <v>72</v>
      </c>
      <c r="AC24" s="1"/>
      <c r="AD24" s="1" t="s">
        <v>57</v>
      </c>
      <c r="AE24" s="1"/>
      <c r="AF24" s="1" t="s">
        <v>59</v>
      </c>
      <c r="AG24" s="1"/>
      <c r="AH24" s="1" t="s">
        <v>58</v>
      </c>
      <c r="AI24" s="1" t="s">
        <v>57</v>
      </c>
      <c r="AJ24" s="1"/>
      <c r="AK24" s="1" t="s">
        <v>57</v>
      </c>
      <c r="AL24" s="1" t="s">
        <v>123</v>
      </c>
      <c r="AM24" s="7">
        <f t="shared" si="2"/>
        <v>2.7777777777777679E-3</v>
      </c>
      <c r="AN24" s="3">
        <v>0.4548611111111111</v>
      </c>
      <c r="AO24" s="1" t="s">
        <v>147</v>
      </c>
      <c r="AP24" s="1" t="s">
        <v>147</v>
      </c>
      <c r="AQ24" s="3">
        <v>0.45763888888888887</v>
      </c>
      <c r="AR24" s="6">
        <f t="shared" si="3"/>
        <v>4.8611111111110938E-3</v>
      </c>
      <c r="AS24" s="3">
        <v>0.45763888888888887</v>
      </c>
      <c r="AT24" s="1" t="s">
        <v>169</v>
      </c>
      <c r="AU24" s="1" t="s">
        <v>170</v>
      </c>
      <c r="AV24" s="3">
        <v>0.46249999999999997</v>
      </c>
      <c r="AW24" s="1" t="s">
        <v>65</v>
      </c>
      <c r="AX24" s="1" t="s">
        <v>66</v>
      </c>
      <c r="AY24" s="1" t="s">
        <v>65</v>
      </c>
      <c r="AZ24" s="1" t="s">
        <v>79</v>
      </c>
      <c r="BA24" s="1" t="s">
        <v>65</v>
      </c>
      <c r="BB24" s="1" t="s">
        <v>79</v>
      </c>
      <c r="BC24" s="1" t="s">
        <v>65</v>
      </c>
      <c r="BD24" s="1" t="s">
        <v>65</v>
      </c>
      <c r="BE24" s="1" t="s">
        <v>66</v>
      </c>
      <c r="BF24" s="1" t="s">
        <v>66</v>
      </c>
      <c r="BG24" s="1" t="s">
        <v>66</v>
      </c>
      <c r="BH24" s="1" t="s">
        <v>68</v>
      </c>
      <c r="BI24" s="1" t="s">
        <v>67</v>
      </c>
      <c r="BJ24" s="1" t="s">
        <v>68</v>
      </c>
      <c r="BK24" s="1" t="s">
        <v>70</v>
      </c>
      <c r="BL24" s="1" t="s">
        <v>88</v>
      </c>
      <c r="BM24" s="1" t="s">
        <v>70</v>
      </c>
      <c r="BN24" s="1" t="s">
        <v>82</v>
      </c>
      <c r="BO24" s="1" t="s">
        <v>68</v>
      </c>
      <c r="BP24" s="1" t="s">
        <v>67</v>
      </c>
      <c r="BQ24" s="1" t="s">
        <v>65</v>
      </c>
      <c r="BR24" s="1" t="s">
        <v>79</v>
      </c>
      <c r="BS24" s="1" t="s">
        <v>80</v>
      </c>
      <c r="BT24" s="3">
        <v>0.46597222222222223</v>
      </c>
    </row>
    <row r="25" spans="1:72" ht="230.25" thickBot="1" x14ac:dyDescent="0.25">
      <c r="A25" s="1" t="s">
        <v>171</v>
      </c>
      <c r="B25" s="1" t="s">
        <v>55</v>
      </c>
      <c r="C25" s="1" t="s">
        <v>55</v>
      </c>
      <c r="D25" s="1" t="s">
        <v>55</v>
      </c>
      <c r="E25" s="1" t="s">
        <v>55</v>
      </c>
      <c r="F25" s="1" t="s">
        <v>55</v>
      </c>
      <c r="G25" s="1" t="s">
        <v>56</v>
      </c>
      <c r="H25" s="1" t="s">
        <v>56</v>
      </c>
      <c r="I25" s="5">
        <f t="shared" ref="I25:I42" si="4">BT25-K25</f>
        <v>1.5277777777777724E-2</v>
      </c>
      <c r="J25" s="5">
        <f t="shared" si="1"/>
        <v>1.1111111111111072E-2</v>
      </c>
      <c r="K25" s="3">
        <v>0.56180555555555556</v>
      </c>
      <c r="L25" s="2">
        <v>5</v>
      </c>
      <c r="M25" s="2">
        <v>4</v>
      </c>
      <c r="N25" s="2">
        <v>2</v>
      </c>
      <c r="O25" s="2">
        <v>3</v>
      </c>
      <c r="P25" s="2">
        <v>5</v>
      </c>
      <c r="Q25" s="2">
        <v>2</v>
      </c>
      <c r="R25" s="2">
        <v>3</v>
      </c>
      <c r="S25" s="2">
        <v>5</v>
      </c>
      <c r="T25" s="2">
        <v>4</v>
      </c>
      <c r="U25" s="2">
        <v>5</v>
      </c>
      <c r="V25" s="2">
        <v>4</v>
      </c>
      <c r="W25" s="2">
        <v>5</v>
      </c>
      <c r="X25" s="2">
        <v>4</v>
      </c>
      <c r="Y25" s="2">
        <v>3</v>
      </c>
      <c r="Z25" s="2">
        <v>5</v>
      </c>
      <c r="AA25" s="1" t="s">
        <v>60</v>
      </c>
      <c r="AB25" s="1" t="s">
        <v>72</v>
      </c>
      <c r="AC25" s="1" t="s">
        <v>60</v>
      </c>
      <c r="AD25" s="1"/>
      <c r="AE25" s="1" t="s">
        <v>74</v>
      </c>
      <c r="AF25" s="1" t="s">
        <v>74</v>
      </c>
      <c r="AG25" s="1"/>
      <c r="AH25" s="1" t="s">
        <v>74</v>
      </c>
      <c r="AI25" s="1" t="s">
        <v>57</v>
      </c>
      <c r="AJ25" s="1" t="s">
        <v>60</v>
      </c>
      <c r="AK25" s="1" t="s">
        <v>57</v>
      </c>
      <c r="AL25" s="1" t="s">
        <v>60</v>
      </c>
      <c r="AM25" s="7">
        <f t="shared" si="2"/>
        <v>2.7777777777777679E-3</v>
      </c>
      <c r="AN25" s="3">
        <v>0.57291666666666663</v>
      </c>
      <c r="AO25" s="1" t="s">
        <v>89</v>
      </c>
      <c r="AP25" s="1" t="s">
        <v>173</v>
      </c>
      <c r="AQ25" s="3">
        <v>0.5756944444444444</v>
      </c>
      <c r="AR25" s="6">
        <f t="shared" si="3"/>
        <v>5.5555555555555358E-3</v>
      </c>
      <c r="AS25" s="3">
        <v>0.56736111111111109</v>
      </c>
      <c r="AT25" s="1" t="s">
        <v>77</v>
      </c>
      <c r="AU25" s="1" t="s">
        <v>172</v>
      </c>
      <c r="AV25" s="3">
        <v>0.57291666666666663</v>
      </c>
      <c r="AW25" s="1" t="s">
        <v>66</v>
      </c>
      <c r="AX25" s="1" t="s">
        <v>79</v>
      </c>
      <c r="AY25" s="1" t="s">
        <v>79</v>
      </c>
      <c r="AZ25" s="1" t="s">
        <v>66</v>
      </c>
      <c r="BA25" s="1" t="s">
        <v>65</v>
      </c>
      <c r="BB25" s="1" t="s">
        <v>79</v>
      </c>
      <c r="BC25" s="1" t="s">
        <v>66</v>
      </c>
      <c r="BD25" s="1" t="s">
        <v>65</v>
      </c>
      <c r="BE25" s="1" t="s">
        <v>66</v>
      </c>
      <c r="BF25" s="1" t="s">
        <v>66</v>
      </c>
      <c r="BG25" s="1" t="s">
        <v>65</v>
      </c>
      <c r="BH25" s="1" t="s">
        <v>68</v>
      </c>
      <c r="BI25" s="1" t="s">
        <v>67</v>
      </c>
      <c r="BJ25" s="1" t="s">
        <v>68</v>
      </c>
      <c r="BK25" s="1" t="s">
        <v>81</v>
      </c>
      <c r="BL25" s="1" t="s">
        <v>71</v>
      </c>
      <c r="BM25" s="1" t="s">
        <v>70</v>
      </c>
      <c r="BN25" s="1" t="s">
        <v>82</v>
      </c>
      <c r="BO25" s="1" t="s">
        <v>68</v>
      </c>
      <c r="BP25" s="1" t="s">
        <v>67</v>
      </c>
      <c r="BQ25" s="1" t="s">
        <v>65</v>
      </c>
      <c r="BR25" s="1" t="s">
        <v>79</v>
      </c>
      <c r="BS25" s="1" t="s">
        <v>65</v>
      </c>
      <c r="BT25" s="3">
        <v>0.57708333333333328</v>
      </c>
    </row>
    <row r="26" spans="1:72" ht="332.25" thickBot="1" x14ac:dyDescent="0.25">
      <c r="A26" s="1" t="s">
        <v>174</v>
      </c>
      <c r="B26" s="1" t="s">
        <v>55</v>
      </c>
      <c r="C26" s="1" t="s">
        <v>55</v>
      </c>
      <c r="D26" s="1" t="s">
        <v>55</v>
      </c>
      <c r="E26" s="1" t="s">
        <v>56</v>
      </c>
      <c r="F26" s="1" t="s">
        <v>55</v>
      </c>
      <c r="G26" s="1" t="s">
        <v>55</v>
      </c>
      <c r="H26" s="1" t="s">
        <v>55</v>
      </c>
      <c r="I26" s="5">
        <f t="shared" si="4"/>
        <v>2.0138888888888928E-2</v>
      </c>
      <c r="J26" s="5">
        <f t="shared" si="1"/>
        <v>1.4583333333333337E-2</v>
      </c>
      <c r="K26" s="3">
        <v>0.43263888888888885</v>
      </c>
      <c r="L26" s="2">
        <v>4</v>
      </c>
      <c r="M26" s="2">
        <v>2</v>
      </c>
      <c r="N26" s="2">
        <v>5</v>
      </c>
      <c r="O26" s="2">
        <v>2</v>
      </c>
      <c r="P26" s="2">
        <v>5</v>
      </c>
      <c r="Q26" s="2">
        <v>3</v>
      </c>
      <c r="R26" s="2">
        <v>2</v>
      </c>
      <c r="S26" s="2">
        <v>5</v>
      </c>
      <c r="T26" s="2">
        <v>2</v>
      </c>
      <c r="U26" s="2">
        <v>5</v>
      </c>
      <c r="V26" s="2">
        <v>1</v>
      </c>
      <c r="W26" s="2">
        <v>1</v>
      </c>
      <c r="X26" s="2">
        <v>3</v>
      </c>
      <c r="Y26" s="2">
        <v>3</v>
      </c>
      <c r="Z26" s="2">
        <v>5</v>
      </c>
      <c r="AA26" s="1" t="s">
        <v>60</v>
      </c>
      <c r="AB26" s="1" t="s">
        <v>72</v>
      </c>
      <c r="AC26" s="1" t="s">
        <v>60</v>
      </c>
      <c r="AD26" s="1"/>
      <c r="AE26" s="1" t="s">
        <v>57</v>
      </c>
      <c r="AF26" s="1"/>
      <c r="AG26" s="4" t="s">
        <v>99</v>
      </c>
      <c r="AH26" s="1"/>
      <c r="AI26" s="1" t="s">
        <v>57</v>
      </c>
      <c r="AJ26" s="1"/>
      <c r="AK26" s="1" t="s">
        <v>60</v>
      </c>
      <c r="AL26" s="1"/>
      <c r="AM26" s="7">
        <f t="shared" si="2"/>
        <v>2.7777777777778234E-3</v>
      </c>
      <c r="AN26" s="3">
        <v>0.44722222222222219</v>
      </c>
      <c r="AO26" s="1" t="s">
        <v>139</v>
      </c>
      <c r="AP26" s="1" t="s">
        <v>149</v>
      </c>
      <c r="AQ26" s="3">
        <v>0.45</v>
      </c>
      <c r="AR26" s="6">
        <f t="shared" si="3"/>
        <v>4.8611111111110383E-3</v>
      </c>
      <c r="AS26" s="3">
        <v>0.44236111111111115</v>
      </c>
      <c r="AT26" s="1" t="s">
        <v>75</v>
      </c>
      <c r="AU26" s="1" t="s">
        <v>175</v>
      </c>
      <c r="AV26" s="3">
        <v>0.44722222222222219</v>
      </c>
      <c r="AW26" s="1" t="s">
        <v>66</v>
      </c>
      <c r="AX26" s="1" t="s">
        <v>66</v>
      </c>
      <c r="AY26" s="1" t="s">
        <v>80</v>
      </c>
      <c r="AZ26" s="1" t="s">
        <v>65</v>
      </c>
      <c r="BA26" s="1" t="s">
        <v>65</v>
      </c>
      <c r="BB26" s="1" t="s">
        <v>66</v>
      </c>
      <c r="BC26" s="1" t="s">
        <v>66</v>
      </c>
      <c r="BD26" s="1" t="s">
        <v>80</v>
      </c>
      <c r="BE26" s="1" t="s">
        <v>65</v>
      </c>
      <c r="BF26" s="1" t="s">
        <v>65</v>
      </c>
      <c r="BG26" s="1" t="s">
        <v>80</v>
      </c>
      <c r="BH26" s="1" t="s">
        <v>68</v>
      </c>
      <c r="BI26" s="1" t="s">
        <v>67</v>
      </c>
      <c r="BJ26" s="1" t="s">
        <v>67</v>
      </c>
      <c r="BK26" s="1" t="s">
        <v>71</v>
      </c>
      <c r="BL26" s="1" t="s">
        <v>88</v>
      </c>
      <c r="BM26" s="1" t="s">
        <v>88</v>
      </c>
      <c r="BN26" s="1" t="s">
        <v>67</v>
      </c>
      <c r="BO26" s="1" t="s">
        <v>68</v>
      </c>
      <c r="BP26" s="1" t="s">
        <v>68</v>
      </c>
      <c r="BQ26" s="1" t="s">
        <v>65</v>
      </c>
      <c r="BR26" s="1" t="s">
        <v>66</v>
      </c>
      <c r="BS26" s="1" t="s">
        <v>79</v>
      </c>
      <c r="BT26" s="3">
        <v>0.45277777777777778</v>
      </c>
    </row>
    <row r="27" spans="1:72" ht="332.25" thickBot="1" x14ac:dyDescent="0.25">
      <c r="A27" s="1" t="s">
        <v>174</v>
      </c>
      <c r="B27" s="1" t="s">
        <v>55</v>
      </c>
      <c r="C27" s="1" t="s">
        <v>55</v>
      </c>
      <c r="D27" s="1" t="s">
        <v>55</v>
      </c>
      <c r="E27" s="1" t="s">
        <v>56</v>
      </c>
      <c r="F27" s="1" t="s">
        <v>55</v>
      </c>
      <c r="G27" s="1" t="s">
        <v>55</v>
      </c>
      <c r="H27" s="1" t="s">
        <v>55</v>
      </c>
      <c r="I27" s="5">
        <f t="shared" si="4"/>
        <v>1.9444444444444431E-2</v>
      </c>
      <c r="J27" s="5">
        <f t="shared" si="1"/>
        <v>1.5277777777777779E-2</v>
      </c>
      <c r="K27" s="3">
        <v>0.43333333333333335</v>
      </c>
      <c r="L27" s="2">
        <v>2</v>
      </c>
      <c r="M27" s="2">
        <v>3</v>
      </c>
      <c r="N27" s="2">
        <v>5</v>
      </c>
      <c r="O27" s="2">
        <v>2</v>
      </c>
      <c r="P27" s="2">
        <v>5</v>
      </c>
      <c r="Q27" s="2">
        <v>3</v>
      </c>
      <c r="R27" s="2">
        <v>5</v>
      </c>
      <c r="S27" s="2">
        <v>2</v>
      </c>
      <c r="T27" s="2">
        <v>3</v>
      </c>
      <c r="U27" s="2">
        <v>5</v>
      </c>
      <c r="V27" s="2">
        <v>2</v>
      </c>
      <c r="W27" s="2">
        <v>3</v>
      </c>
      <c r="X27" s="2">
        <v>4</v>
      </c>
      <c r="Y27" s="2">
        <v>5</v>
      </c>
      <c r="Z27" s="2">
        <v>3</v>
      </c>
      <c r="AA27" s="1" t="s">
        <v>60</v>
      </c>
      <c r="AB27" s="1" t="s">
        <v>74</v>
      </c>
      <c r="AC27" s="1"/>
      <c r="AD27" s="1" t="s">
        <v>59</v>
      </c>
      <c r="AE27" s="1"/>
      <c r="AF27" s="1"/>
      <c r="AG27" s="1" t="s">
        <v>74</v>
      </c>
      <c r="AH27" s="1" t="s">
        <v>60</v>
      </c>
      <c r="AI27" s="1"/>
      <c r="AJ27" s="1" t="s">
        <v>60</v>
      </c>
      <c r="AK27" s="1"/>
      <c r="AL27" s="1" t="s">
        <v>60</v>
      </c>
      <c r="AM27" s="7">
        <f t="shared" si="2"/>
        <v>2.0833333333333259E-3</v>
      </c>
      <c r="AN27" s="3">
        <v>0.44861111111111113</v>
      </c>
      <c r="AO27" s="1" t="s">
        <v>178</v>
      </c>
      <c r="AP27" s="1" t="s">
        <v>179</v>
      </c>
      <c r="AQ27" s="3">
        <v>0.45069444444444445</v>
      </c>
      <c r="AR27" s="6">
        <f t="shared" si="3"/>
        <v>6.9444444444444753E-3</v>
      </c>
      <c r="AS27" s="3">
        <v>0.44166666666666665</v>
      </c>
      <c r="AT27" s="1" t="s">
        <v>176</v>
      </c>
      <c r="AU27" s="1" t="s">
        <v>177</v>
      </c>
      <c r="AV27" s="3">
        <v>0.44861111111111113</v>
      </c>
      <c r="AW27" s="1" t="s">
        <v>65</v>
      </c>
      <c r="AX27" s="1" t="s">
        <v>66</v>
      </c>
      <c r="AY27" s="1" t="s">
        <v>79</v>
      </c>
      <c r="AZ27" s="1" t="s">
        <v>79</v>
      </c>
      <c r="BA27" s="1" t="s">
        <v>65</v>
      </c>
      <c r="BB27" s="1" t="s">
        <v>65</v>
      </c>
      <c r="BC27" s="1" t="s">
        <v>66</v>
      </c>
      <c r="BD27" s="1" t="s">
        <v>80</v>
      </c>
      <c r="BE27" s="1" t="s">
        <v>79</v>
      </c>
      <c r="BF27" s="1" t="s">
        <v>66</v>
      </c>
      <c r="BG27" s="1" t="s">
        <v>80</v>
      </c>
      <c r="BH27" s="1" t="s">
        <v>69</v>
      </c>
      <c r="BI27" s="1" t="s">
        <v>67</v>
      </c>
      <c r="BJ27" s="1" t="s">
        <v>68</v>
      </c>
      <c r="BK27" s="1" t="s">
        <v>81</v>
      </c>
      <c r="BL27" s="1" t="s">
        <v>88</v>
      </c>
      <c r="BM27" s="1" t="s">
        <v>71</v>
      </c>
      <c r="BN27" s="1" t="s">
        <v>82</v>
      </c>
      <c r="BO27" s="1" t="s">
        <v>69</v>
      </c>
      <c r="BP27" s="1" t="s">
        <v>68</v>
      </c>
      <c r="BQ27" s="1" t="s">
        <v>66</v>
      </c>
      <c r="BR27" s="1" t="s">
        <v>65</v>
      </c>
      <c r="BS27" s="1" t="s">
        <v>79</v>
      </c>
      <c r="BT27" s="3">
        <v>0.45277777777777778</v>
      </c>
    </row>
    <row r="28" spans="1:72" ht="319.5" thickBot="1" x14ac:dyDescent="0.25">
      <c r="A28" s="1" t="s">
        <v>174</v>
      </c>
      <c r="B28" s="1" t="s">
        <v>55</v>
      </c>
      <c r="C28" s="1" t="s">
        <v>55</v>
      </c>
      <c r="D28" s="1" t="s">
        <v>55</v>
      </c>
      <c r="E28" s="1" t="s">
        <v>56</v>
      </c>
      <c r="F28" s="1" t="s">
        <v>55</v>
      </c>
      <c r="G28" s="1" t="s">
        <v>55</v>
      </c>
      <c r="H28" s="1" t="s">
        <v>56</v>
      </c>
      <c r="I28" s="5">
        <f t="shared" si="4"/>
        <v>1.8749999999999989E-2</v>
      </c>
      <c r="J28" s="5">
        <f t="shared" si="1"/>
        <v>1.4583333333333337E-2</v>
      </c>
      <c r="K28" s="3">
        <v>0.43472222222222223</v>
      </c>
      <c r="L28" s="2">
        <v>3</v>
      </c>
      <c r="M28" s="2">
        <v>4</v>
      </c>
      <c r="N28" s="2">
        <v>2</v>
      </c>
      <c r="O28" s="2">
        <v>2</v>
      </c>
      <c r="P28" s="2">
        <v>2</v>
      </c>
      <c r="Q28" s="2">
        <v>1</v>
      </c>
      <c r="R28" s="2">
        <v>2</v>
      </c>
      <c r="S28" s="2">
        <v>4</v>
      </c>
      <c r="T28" s="2">
        <v>5</v>
      </c>
      <c r="U28" s="2">
        <v>4</v>
      </c>
      <c r="V28" s="2">
        <v>3</v>
      </c>
      <c r="W28" s="2">
        <v>5</v>
      </c>
      <c r="X28" s="2">
        <v>5</v>
      </c>
      <c r="Y28" s="2">
        <v>3</v>
      </c>
      <c r="Z28" s="2">
        <v>3</v>
      </c>
      <c r="AA28" s="1" t="s">
        <v>60</v>
      </c>
      <c r="AB28" s="1" t="s">
        <v>143</v>
      </c>
      <c r="AC28" s="1" t="s">
        <v>60</v>
      </c>
      <c r="AD28" s="1" t="s">
        <v>99</v>
      </c>
      <c r="AE28" s="1" t="s">
        <v>59</v>
      </c>
      <c r="AF28" s="1"/>
      <c r="AG28" s="1"/>
      <c r="AH28" s="1" t="s">
        <v>123</v>
      </c>
      <c r="AI28" s="1"/>
      <c r="AJ28" s="1" t="s">
        <v>57</v>
      </c>
      <c r="AK28" s="1" t="s">
        <v>143</v>
      </c>
      <c r="AL28" s="1" t="s">
        <v>74</v>
      </c>
      <c r="AM28" s="7">
        <f t="shared" si="2"/>
        <v>2.0833333333333259E-3</v>
      </c>
      <c r="AN28" s="3">
        <v>0.44930555555555557</v>
      </c>
      <c r="AO28" s="1" t="s">
        <v>182</v>
      </c>
      <c r="AP28" s="1" t="s">
        <v>183</v>
      </c>
      <c r="AQ28" s="3">
        <v>0.4513888888888889</v>
      </c>
      <c r="AR28" s="6">
        <f t="shared" si="3"/>
        <v>6.2500000000000333E-3</v>
      </c>
      <c r="AS28" s="3">
        <v>0.44305555555555554</v>
      </c>
      <c r="AT28" s="1" t="s">
        <v>180</v>
      </c>
      <c r="AU28" s="1" t="s">
        <v>181</v>
      </c>
      <c r="AV28" s="3">
        <v>0.44930555555555557</v>
      </c>
      <c r="AW28" s="1" t="s">
        <v>80</v>
      </c>
      <c r="AX28" s="1" t="s">
        <v>65</v>
      </c>
      <c r="AY28" s="1" t="s">
        <v>80</v>
      </c>
      <c r="AZ28" s="1" t="s">
        <v>66</v>
      </c>
      <c r="BA28" s="1" t="s">
        <v>66</v>
      </c>
      <c r="BB28" s="1" t="s">
        <v>66</v>
      </c>
      <c r="BC28" s="1" t="s">
        <v>66</v>
      </c>
      <c r="BD28" s="1" t="s">
        <v>80</v>
      </c>
      <c r="BE28" s="1" t="s">
        <v>66</v>
      </c>
      <c r="BF28" s="1" t="s">
        <v>66</v>
      </c>
      <c r="BG28" s="1" t="s">
        <v>65</v>
      </c>
      <c r="BH28" s="1" t="s">
        <v>67</v>
      </c>
      <c r="BI28" s="1" t="s">
        <v>67</v>
      </c>
      <c r="BJ28" s="1" t="s">
        <v>67</v>
      </c>
      <c r="BK28" s="1" t="s">
        <v>70</v>
      </c>
      <c r="BL28" s="1" t="s">
        <v>71</v>
      </c>
      <c r="BM28" s="1" t="s">
        <v>71</v>
      </c>
      <c r="BN28" s="1" t="s">
        <v>67</v>
      </c>
      <c r="BO28" s="1" t="s">
        <v>68</v>
      </c>
      <c r="BP28" s="1" t="s">
        <v>68</v>
      </c>
      <c r="BQ28" s="1" t="s">
        <v>80</v>
      </c>
      <c r="BR28" s="1" t="s">
        <v>79</v>
      </c>
      <c r="BS28" s="1" t="s">
        <v>66</v>
      </c>
      <c r="BT28" s="3">
        <v>0.45347222222222222</v>
      </c>
    </row>
    <row r="29" spans="1:72" ht="306.75" thickBot="1" x14ac:dyDescent="0.25">
      <c r="A29" s="1" t="s">
        <v>174</v>
      </c>
      <c r="B29" s="1" t="s">
        <v>55</v>
      </c>
      <c r="C29" s="1" t="s">
        <v>55</v>
      </c>
      <c r="D29" s="1" t="s">
        <v>55</v>
      </c>
      <c r="E29" s="1" t="s">
        <v>56</v>
      </c>
      <c r="F29" s="1" t="s">
        <v>56</v>
      </c>
      <c r="G29" s="1" t="s">
        <v>56</v>
      </c>
      <c r="H29" s="1" t="s">
        <v>55</v>
      </c>
      <c r="I29" s="5">
        <f t="shared" si="4"/>
        <v>1.8749999999999989E-2</v>
      </c>
      <c r="J29" s="5">
        <f t="shared" si="1"/>
        <v>1.4583333333333337E-2</v>
      </c>
      <c r="K29" s="3">
        <v>0.43472222222222223</v>
      </c>
      <c r="L29" s="2">
        <v>2</v>
      </c>
      <c r="M29" s="2">
        <v>4</v>
      </c>
      <c r="N29" s="2">
        <v>2</v>
      </c>
      <c r="O29" s="2">
        <v>3</v>
      </c>
      <c r="P29" s="2">
        <v>2</v>
      </c>
      <c r="Q29" s="2">
        <v>4</v>
      </c>
      <c r="R29" s="2">
        <v>3</v>
      </c>
      <c r="S29" s="2">
        <v>4</v>
      </c>
      <c r="T29" s="2">
        <v>2</v>
      </c>
      <c r="U29" s="2">
        <v>2</v>
      </c>
      <c r="V29" s="2">
        <v>4</v>
      </c>
      <c r="W29" s="2">
        <v>3</v>
      </c>
      <c r="X29" s="2">
        <v>4</v>
      </c>
      <c r="Y29" s="2">
        <v>3</v>
      </c>
      <c r="Z29" s="2">
        <v>2</v>
      </c>
      <c r="AA29" s="1" t="s">
        <v>60</v>
      </c>
      <c r="AB29" s="1" t="s">
        <v>74</v>
      </c>
      <c r="AC29" s="1" t="s">
        <v>57</v>
      </c>
      <c r="AD29" s="1" t="s">
        <v>73</v>
      </c>
      <c r="AE29" s="1" t="s">
        <v>60</v>
      </c>
      <c r="AF29" s="1" t="s">
        <v>73</v>
      </c>
      <c r="AG29" s="1" t="s">
        <v>60</v>
      </c>
      <c r="AH29" s="1" t="s">
        <v>74</v>
      </c>
      <c r="AI29" s="1" t="s">
        <v>74</v>
      </c>
      <c r="AJ29" s="1" t="s">
        <v>74</v>
      </c>
      <c r="AK29" s="1" t="s">
        <v>60</v>
      </c>
      <c r="AL29" s="1" t="s">
        <v>59</v>
      </c>
      <c r="AM29" s="7">
        <f t="shared" si="2"/>
        <v>2.0833333333333259E-3</v>
      </c>
      <c r="AN29" s="3">
        <v>0.44930555555555557</v>
      </c>
      <c r="AO29" s="1" t="s">
        <v>186</v>
      </c>
      <c r="AP29" s="1" t="s">
        <v>187</v>
      </c>
      <c r="AQ29" s="3">
        <v>0.4513888888888889</v>
      </c>
      <c r="AR29" s="6">
        <f t="shared" si="3"/>
        <v>2.7777777777778234E-3</v>
      </c>
      <c r="AS29" s="3">
        <v>0.4458333333333333</v>
      </c>
      <c r="AT29" s="1" t="s">
        <v>184</v>
      </c>
      <c r="AU29" s="1" t="s">
        <v>185</v>
      </c>
      <c r="AV29" s="3">
        <v>0.44861111111111113</v>
      </c>
      <c r="AW29" s="1" t="s">
        <v>65</v>
      </c>
      <c r="AX29" s="1" t="s">
        <v>66</v>
      </c>
      <c r="AY29" s="1" t="s">
        <v>66</v>
      </c>
      <c r="AZ29" s="1" t="s">
        <v>79</v>
      </c>
      <c r="BA29" s="1" t="s">
        <v>65</v>
      </c>
      <c r="BB29" s="1" t="s">
        <v>66</v>
      </c>
      <c r="BC29" s="1" t="s">
        <v>66</v>
      </c>
      <c r="BD29" s="1" t="s">
        <v>66</v>
      </c>
      <c r="BE29" s="1" t="s">
        <v>65</v>
      </c>
      <c r="BF29" s="1" t="s">
        <v>65</v>
      </c>
      <c r="BG29" s="1" t="s">
        <v>65</v>
      </c>
      <c r="BH29" s="1" t="s">
        <v>68</v>
      </c>
      <c r="BI29" s="1" t="s">
        <v>67</v>
      </c>
      <c r="BJ29" s="1" t="s">
        <v>68</v>
      </c>
      <c r="BK29" s="1" t="s">
        <v>70</v>
      </c>
      <c r="BL29" s="1" t="s">
        <v>71</v>
      </c>
      <c r="BM29" s="1" t="s">
        <v>71</v>
      </c>
      <c r="BN29" s="1" t="s">
        <v>68</v>
      </c>
      <c r="BO29" s="1" t="s">
        <v>68</v>
      </c>
      <c r="BP29" s="1" t="s">
        <v>68</v>
      </c>
      <c r="BQ29" s="1" t="s">
        <v>65</v>
      </c>
      <c r="BR29" s="1" t="s">
        <v>66</v>
      </c>
      <c r="BS29" s="1" t="s">
        <v>66</v>
      </c>
      <c r="BT29" s="3">
        <v>0.45347222222222222</v>
      </c>
    </row>
    <row r="30" spans="1:72" ht="319.5" thickBot="1" x14ac:dyDescent="0.25">
      <c r="A30" s="1" t="s">
        <v>174</v>
      </c>
      <c r="B30" s="1" t="s">
        <v>55</v>
      </c>
      <c r="C30" s="1" t="s">
        <v>55</v>
      </c>
      <c r="D30" s="1" t="s">
        <v>56</v>
      </c>
      <c r="E30" s="1" t="s">
        <v>56</v>
      </c>
      <c r="F30" s="1" t="s">
        <v>55</v>
      </c>
      <c r="G30" s="1" t="s">
        <v>55</v>
      </c>
      <c r="H30" s="1" t="s">
        <v>55</v>
      </c>
      <c r="I30" s="5">
        <f t="shared" si="4"/>
        <v>1.8750000000000044E-2</v>
      </c>
      <c r="J30" s="5">
        <f t="shared" si="1"/>
        <v>1.3888888888888951E-2</v>
      </c>
      <c r="K30" s="3">
        <v>0.43541666666666662</v>
      </c>
      <c r="L30" s="2">
        <v>3</v>
      </c>
      <c r="M30" s="2">
        <v>2</v>
      </c>
      <c r="N30" s="2">
        <v>4</v>
      </c>
      <c r="O30" s="2">
        <v>3</v>
      </c>
      <c r="P30" s="2">
        <v>2</v>
      </c>
      <c r="Q30" s="2">
        <v>4</v>
      </c>
      <c r="R30" s="2">
        <v>2</v>
      </c>
      <c r="S30" s="2">
        <v>4</v>
      </c>
      <c r="T30" s="2">
        <v>4</v>
      </c>
      <c r="U30" s="2">
        <v>3</v>
      </c>
      <c r="V30" s="2">
        <v>2</v>
      </c>
      <c r="W30" s="2">
        <v>3</v>
      </c>
      <c r="X30" s="2">
        <v>4</v>
      </c>
      <c r="Y30" s="2">
        <v>3</v>
      </c>
      <c r="Z30" s="2">
        <v>3</v>
      </c>
      <c r="AA30" s="1" t="s">
        <v>74</v>
      </c>
      <c r="AB30" s="1" t="s">
        <v>60</v>
      </c>
      <c r="AC30" s="1" t="s">
        <v>74</v>
      </c>
      <c r="AD30" s="1" t="s">
        <v>59</v>
      </c>
      <c r="AE30" s="1" t="s">
        <v>74</v>
      </c>
      <c r="AF30" s="1" t="s">
        <v>74</v>
      </c>
      <c r="AG30" s="1" t="s">
        <v>59</v>
      </c>
      <c r="AH30" s="1" t="s">
        <v>60</v>
      </c>
      <c r="AI30" s="1" t="s">
        <v>74</v>
      </c>
      <c r="AJ30" s="1" t="s">
        <v>74</v>
      </c>
      <c r="AK30" s="1" t="s">
        <v>60</v>
      </c>
      <c r="AL30" s="1" t="s">
        <v>74</v>
      </c>
      <c r="AM30" s="7">
        <f t="shared" si="2"/>
        <v>2.0833333333333259E-3</v>
      </c>
      <c r="AN30" s="3">
        <v>0.44930555555555557</v>
      </c>
      <c r="AO30" s="1" t="s">
        <v>190</v>
      </c>
      <c r="AP30" s="1" t="s">
        <v>191</v>
      </c>
      <c r="AQ30" s="3">
        <v>0.4513888888888889</v>
      </c>
      <c r="AR30" s="6">
        <f t="shared" si="3"/>
        <v>5.5555555555555358E-3</v>
      </c>
      <c r="AS30" s="3">
        <v>0.44375000000000003</v>
      </c>
      <c r="AT30" s="1" t="s">
        <v>188</v>
      </c>
      <c r="AU30" s="1" t="s">
        <v>189</v>
      </c>
      <c r="AV30" s="3">
        <v>0.44930555555555557</v>
      </c>
      <c r="AW30" s="1" t="s">
        <v>65</v>
      </c>
      <c r="AX30" s="1" t="s">
        <v>65</v>
      </c>
      <c r="AY30" s="1" t="s">
        <v>66</v>
      </c>
      <c r="AZ30" s="1" t="s">
        <v>66</v>
      </c>
      <c r="BA30" s="1" t="s">
        <v>66</v>
      </c>
      <c r="BB30" s="1" t="s">
        <v>66</v>
      </c>
      <c r="BC30" s="1" t="s">
        <v>66</v>
      </c>
      <c r="BD30" s="1" t="s">
        <v>65</v>
      </c>
      <c r="BE30" s="1" t="s">
        <v>65</v>
      </c>
      <c r="BF30" s="1" t="s">
        <v>66</v>
      </c>
      <c r="BG30" s="1" t="s">
        <v>65</v>
      </c>
      <c r="BH30" s="1" t="s">
        <v>67</v>
      </c>
      <c r="BI30" s="1" t="s">
        <v>68</v>
      </c>
      <c r="BJ30" s="1" t="s">
        <v>68</v>
      </c>
      <c r="BK30" s="1" t="s">
        <v>71</v>
      </c>
      <c r="BL30" s="1" t="s">
        <v>71</v>
      </c>
      <c r="BM30" s="1" t="s">
        <v>70</v>
      </c>
      <c r="BN30" s="1" t="s">
        <v>67</v>
      </c>
      <c r="BO30" s="1" t="s">
        <v>68</v>
      </c>
      <c r="BP30" s="1" t="s">
        <v>68</v>
      </c>
      <c r="BQ30" s="1" t="s">
        <v>65</v>
      </c>
      <c r="BR30" s="1" t="s">
        <v>66</v>
      </c>
      <c r="BS30" s="1" t="s">
        <v>66</v>
      </c>
      <c r="BT30" s="3">
        <v>0.45416666666666666</v>
      </c>
    </row>
    <row r="31" spans="1:72" ht="153.75" thickBot="1" x14ac:dyDescent="0.25">
      <c r="A31" s="1" t="s">
        <v>174</v>
      </c>
      <c r="B31" s="1" t="s">
        <v>55</v>
      </c>
      <c r="C31" s="1" t="s">
        <v>55</v>
      </c>
      <c r="D31" s="1" t="s">
        <v>55</v>
      </c>
      <c r="E31" s="1" t="s">
        <v>56</v>
      </c>
      <c r="F31" s="1" t="s">
        <v>56</v>
      </c>
      <c r="G31" s="1" t="s">
        <v>56</v>
      </c>
      <c r="H31" s="1" t="s">
        <v>56</v>
      </c>
      <c r="I31" s="5">
        <f t="shared" si="4"/>
        <v>2.0833333333333315E-2</v>
      </c>
      <c r="J31" s="5">
        <f t="shared" si="1"/>
        <v>1.5277777777777779E-2</v>
      </c>
      <c r="K31" s="3">
        <v>0.43333333333333335</v>
      </c>
      <c r="L31" s="2">
        <v>4</v>
      </c>
      <c r="M31" s="2">
        <v>2</v>
      </c>
      <c r="N31" s="2">
        <v>3</v>
      </c>
      <c r="O31" s="2">
        <v>4</v>
      </c>
      <c r="P31" s="2">
        <v>1</v>
      </c>
      <c r="Q31" s="2">
        <v>3</v>
      </c>
      <c r="R31" s="2">
        <v>2</v>
      </c>
      <c r="S31" s="2">
        <v>3</v>
      </c>
      <c r="T31" s="2">
        <v>4</v>
      </c>
      <c r="U31" s="2">
        <v>4</v>
      </c>
      <c r="V31" s="2">
        <v>3</v>
      </c>
      <c r="W31" s="2">
        <v>4</v>
      </c>
      <c r="X31" s="2">
        <v>3</v>
      </c>
      <c r="Y31" s="2">
        <v>4</v>
      </c>
      <c r="Z31" s="2">
        <v>2</v>
      </c>
      <c r="AA31" s="1" t="s">
        <v>60</v>
      </c>
      <c r="AB31" s="1" t="s">
        <v>74</v>
      </c>
      <c r="AC31" s="1"/>
      <c r="AD31" s="1" t="s">
        <v>60</v>
      </c>
      <c r="AE31" s="1"/>
      <c r="AF31" s="1" t="s">
        <v>59</v>
      </c>
      <c r="AG31" s="1" t="s">
        <v>74</v>
      </c>
      <c r="AH31" s="1" t="s">
        <v>59</v>
      </c>
      <c r="AI31" s="1"/>
      <c r="AJ31" s="1"/>
      <c r="AK31" s="1" t="s">
        <v>60</v>
      </c>
      <c r="AL31" s="1" t="s">
        <v>73</v>
      </c>
      <c r="AM31" s="7">
        <f t="shared" si="2"/>
        <v>2.7777777777777679E-3</v>
      </c>
      <c r="AN31" s="3">
        <v>0.44861111111111113</v>
      </c>
      <c r="AO31" s="1" t="s">
        <v>194</v>
      </c>
      <c r="AP31" s="1" t="s">
        <v>195</v>
      </c>
      <c r="AQ31" s="3">
        <v>0.4513888888888889</v>
      </c>
      <c r="AR31" s="6">
        <f t="shared" si="3"/>
        <v>4.8611111111111494E-3</v>
      </c>
      <c r="AS31" s="3">
        <v>0.44305555555555554</v>
      </c>
      <c r="AT31" s="1" t="s">
        <v>192</v>
      </c>
      <c r="AU31" s="1" t="s">
        <v>193</v>
      </c>
      <c r="AV31" s="3">
        <v>0.44791666666666669</v>
      </c>
      <c r="AW31" s="1" t="s">
        <v>66</v>
      </c>
      <c r="AX31" s="1" t="s">
        <v>66</v>
      </c>
      <c r="AY31" s="1" t="s">
        <v>66</v>
      </c>
      <c r="AZ31" s="1" t="s">
        <v>66</v>
      </c>
      <c r="BA31" s="1" t="s">
        <v>66</v>
      </c>
      <c r="BB31" s="1" t="s">
        <v>79</v>
      </c>
      <c r="BC31" s="1" t="s">
        <v>65</v>
      </c>
      <c r="BD31" s="1" t="s">
        <v>65</v>
      </c>
      <c r="BE31" s="1" t="s">
        <v>66</v>
      </c>
      <c r="BF31" s="1" t="s">
        <v>66</v>
      </c>
      <c r="BG31" s="1" t="s">
        <v>80</v>
      </c>
      <c r="BH31" s="1" t="s">
        <v>82</v>
      </c>
      <c r="BI31" s="1" t="s">
        <v>68</v>
      </c>
      <c r="BJ31" s="1" t="s">
        <v>68</v>
      </c>
      <c r="BK31" s="1" t="s">
        <v>71</v>
      </c>
      <c r="BL31" s="1" t="s">
        <v>71</v>
      </c>
      <c r="BM31" s="1" t="s">
        <v>71</v>
      </c>
      <c r="BN31" s="1" t="s">
        <v>82</v>
      </c>
      <c r="BO31" s="1" t="s">
        <v>69</v>
      </c>
      <c r="BP31" s="1" t="s">
        <v>68</v>
      </c>
      <c r="BQ31" s="1" t="s">
        <v>65</v>
      </c>
      <c r="BR31" s="1" t="s">
        <v>79</v>
      </c>
      <c r="BS31" s="1" t="s">
        <v>66</v>
      </c>
      <c r="BT31" s="3">
        <v>0.45416666666666666</v>
      </c>
    </row>
    <row r="32" spans="1:72" ht="153.75" thickBot="1" x14ac:dyDescent="0.25">
      <c r="A32" s="1" t="s">
        <v>174</v>
      </c>
      <c r="B32" s="1" t="s">
        <v>55</v>
      </c>
      <c r="C32" s="1" t="s">
        <v>55</v>
      </c>
      <c r="D32" s="1" t="s">
        <v>55</v>
      </c>
      <c r="E32" s="1" t="s">
        <v>56</v>
      </c>
      <c r="F32" s="1" t="s">
        <v>56</v>
      </c>
      <c r="G32" s="1" t="s">
        <v>56</v>
      </c>
      <c r="H32" s="1" t="s">
        <v>56</v>
      </c>
      <c r="I32" s="5">
        <f t="shared" si="4"/>
        <v>2.0833333333333315E-2</v>
      </c>
      <c r="J32" s="5">
        <f t="shared" si="1"/>
        <v>1.5277777777777779E-2</v>
      </c>
      <c r="K32" s="3">
        <v>0.43333333333333335</v>
      </c>
      <c r="L32" s="2">
        <v>4</v>
      </c>
      <c r="M32" s="2">
        <v>2</v>
      </c>
      <c r="N32" s="2">
        <v>3</v>
      </c>
      <c r="O32" s="2">
        <v>4</v>
      </c>
      <c r="P32" s="2">
        <v>1</v>
      </c>
      <c r="Q32" s="2">
        <v>3</v>
      </c>
      <c r="R32" s="2">
        <v>2</v>
      </c>
      <c r="S32" s="2">
        <v>3</v>
      </c>
      <c r="T32" s="2">
        <v>4</v>
      </c>
      <c r="U32" s="2">
        <v>4</v>
      </c>
      <c r="V32" s="2">
        <v>3</v>
      </c>
      <c r="W32" s="2">
        <v>4</v>
      </c>
      <c r="X32" s="2">
        <v>3</v>
      </c>
      <c r="Y32" s="2">
        <v>4</v>
      </c>
      <c r="Z32" s="2">
        <v>2</v>
      </c>
      <c r="AA32" s="1" t="s">
        <v>60</v>
      </c>
      <c r="AB32" s="1" t="s">
        <v>74</v>
      </c>
      <c r="AC32" s="1"/>
      <c r="AD32" s="1" t="s">
        <v>60</v>
      </c>
      <c r="AE32" s="1"/>
      <c r="AF32" s="1" t="s">
        <v>59</v>
      </c>
      <c r="AG32" s="1" t="s">
        <v>74</v>
      </c>
      <c r="AH32" s="1" t="s">
        <v>59</v>
      </c>
      <c r="AI32" s="1"/>
      <c r="AJ32" s="1"/>
      <c r="AK32" s="1" t="s">
        <v>60</v>
      </c>
      <c r="AL32" s="1" t="s">
        <v>73</v>
      </c>
      <c r="AM32" s="7">
        <f t="shared" si="2"/>
        <v>2.7777777777777679E-3</v>
      </c>
      <c r="AN32" s="3">
        <v>0.44861111111111113</v>
      </c>
      <c r="AO32" s="1" t="s">
        <v>194</v>
      </c>
      <c r="AP32" s="1" t="s">
        <v>195</v>
      </c>
      <c r="AQ32" s="3">
        <v>0.4513888888888889</v>
      </c>
      <c r="AR32" s="6">
        <f t="shared" si="3"/>
        <v>4.8611111111111494E-3</v>
      </c>
      <c r="AS32" s="3">
        <v>0.44305555555555554</v>
      </c>
      <c r="AT32" s="1" t="s">
        <v>192</v>
      </c>
      <c r="AU32" s="1" t="s">
        <v>193</v>
      </c>
      <c r="AV32" s="3">
        <v>0.44791666666666669</v>
      </c>
      <c r="AW32" s="1" t="s">
        <v>66</v>
      </c>
      <c r="AX32" s="1" t="s">
        <v>66</v>
      </c>
      <c r="AY32" s="1" t="s">
        <v>66</v>
      </c>
      <c r="AZ32" s="1" t="s">
        <v>66</v>
      </c>
      <c r="BA32" s="1" t="s">
        <v>66</v>
      </c>
      <c r="BB32" s="1" t="s">
        <v>79</v>
      </c>
      <c r="BC32" s="1" t="s">
        <v>65</v>
      </c>
      <c r="BD32" s="1" t="s">
        <v>65</v>
      </c>
      <c r="BE32" s="1" t="s">
        <v>66</v>
      </c>
      <c r="BF32" s="1" t="s">
        <v>66</v>
      </c>
      <c r="BG32" s="1" t="s">
        <v>80</v>
      </c>
      <c r="BH32" s="1" t="s">
        <v>82</v>
      </c>
      <c r="BI32" s="1" t="s">
        <v>68</v>
      </c>
      <c r="BJ32" s="1" t="s">
        <v>68</v>
      </c>
      <c r="BK32" s="1" t="s">
        <v>71</v>
      </c>
      <c r="BL32" s="1" t="s">
        <v>71</v>
      </c>
      <c r="BM32" s="1" t="s">
        <v>71</v>
      </c>
      <c r="BN32" s="1" t="s">
        <v>82</v>
      </c>
      <c r="BO32" s="1" t="s">
        <v>69</v>
      </c>
      <c r="BP32" s="1" t="s">
        <v>68</v>
      </c>
      <c r="BQ32" s="1" t="s">
        <v>65</v>
      </c>
      <c r="BR32" s="1" t="s">
        <v>79</v>
      </c>
      <c r="BS32" s="1" t="s">
        <v>66</v>
      </c>
      <c r="BT32" s="3">
        <v>0.45416666666666666</v>
      </c>
    </row>
    <row r="33" spans="1:72" ht="179.25" thickBot="1" x14ac:dyDescent="0.25">
      <c r="A33" s="1" t="s">
        <v>174</v>
      </c>
      <c r="B33" s="1" t="s">
        <v>55</v>
      </c>
      <c r="C33" s="1" t="s">
        <v>55</v>
      </c>
      <c r="D33" s="1" t="s">
        <v>55</v>
      </c>
      <c r="E33" s="1" t="s">
        <v>56</v>
      </c>
      <c r="F33" s="1" t="s">
        <v>55</v>
      </c>
      <c r="G33" s="1" t="s">
        <v>55</v>
      </c>
      <c r="H33" s="1" t="s">
        <v>55</v>
      </c>
      <c r="I33" s="5">
        <f t="shared" si="4"/>
        <v>1.8750000000000044E-2</v>
      </c>
      <c r="J33" s="5">
        <f t="shared" si="1"/>
        <v>1.2500000000000067E-2</v>
      </c>
      <c r="K33" s="3">
        <v>0.43541666666666662</v>
      </c>
      <c r="L33" s="2">
        <v>4</v>
      </c>
      <c r="M33" s="2">
        <v>4</v>
      </c>
      <c r="N33" s="2">
        <v>3</v>
      </c>
      <c r="O33" s="2">
        <v>3</v>
      </c>
      <c r="P33" s="2">
        <v>3</v>
      </c>
      <c r="Q33" s="2">
        <v>3</v>
      </c>
      <c r="R33" s="2">
        <v>3</v>
      </c>
      <c r="S33" s="2">
        <v>3</v>
      </c>
      <c r="T33" s="2">
        <v>3</v>
      </c>
      <c r="U33" s="2">
        <v>3</v>
      </c>
      <c r="V33" s="2">
        <v>4</v>
      </c>
      <c r="W33" s="2">
        <v>4</v>
      </c>
      <c r="X33" s="2">
        <v>3</v>
      </c>
      <c r="Y33" s="2">
        <v>4</v>
      </c>
      <c r="Z33" s="2">
        <v>4</v>
      </c>
      <c r="AA33" s="1" t="s">
        <v>57</v>
      </c>
      <c r="AB33" s="1" t="s">
        <v>57</v>
      </c>
      <c r="AC33" s="1" t="s">
        <v>57</v>
      </c>
      <c r="AD33" s="1" t="s">
        <v>57</v>
      </c>
      <c r="AE33" s="1" t="s">
        <v>59</v>
      </c>
      <c r="AF33" s="1" t="s">
        <v>58</v>
      </c>
      <c r="AG33" s="1" t="s">
        <v>143</v>
      </c>
      <c r="AH33" s="1" t="s">
        <v>59</v>
      </c>
      <c r="AI33" s="1" t="s">
        <v>59</v>
      </c>
      <c r="AJ33" s="1" t="s">
        <v>59</v>
      </c>
      <c r="AK33" s="1" t="s">
        <v>60</v>
      </c>
      <c r="AL33" s="1" t="s">
        <v>60</v>
      </c>
      <c r="AM33" s="7">
        <f t="shared" si="2"/>
        <v>4.8611111111110938E-3</v>
      </c>
      <c r="AN33" s="3">
        <v>0.44791666666666669</v>
      </c>
      <c r="AO33" s="1" t="s">
        <v>198</v>
      </c>
      <c r="AP33" s="1" t="s">
        <v>199</v>
      </c>
      <c r="AQ33" s="3">
        <v>0.45277777777777778</v>
      </c>
      <c r="AR33" s="6">
        <f t="shared" si="3"/>
        <v>4.8611111111111494E-3</v>
      </c>
      <c r="AS33" s="3">
        <v>0.44305555555555554</v>
      </c>
      <c r="AT33" s="1" t="s">
        <v>196</v>
      </c>
      <c r="AU33" s="1" t="s">
        <v>197</v>
      </c>
      <c r="AV33" s="3">
        <v>0.44791666666666669</v>
      </c>
      <c r="AW33" s="1" t="s">
        <v>65</v>
      </c>
      <c r="AX33" s="1" t="s">
        <v>66</v>
      </c>
      <c r="AY33" s="1" t="s">
        <v>80</v>
      </c>
      <c r="AZ33" s="1" t="s">
        <v>79</v>
      </c>
      <c r="BA33" s="1" t="s">
        <v>65</v>
      </c>
      <c r="BB33" s="1" t="s">
        <v>65</v>
      </c>
      <c r="BC33" s="1" t="s">
        <v>66</v>
      </c>
      <c r="BD33" s="1" t="s">
        <v>80</v>
      </c>
      <c r="BE33" s="1" t="s">
        <v>65</v>
      </c>
      <c r="BF33" s="1" t="s">
        <v>65</v>
      </c>
      <c r="BG33" s="1" t="s">
        <v>80</v>
      </c>
      <c r="BH33" s="1" t="s">
        <v>82</v>
      </c>
      <c r="BI33" s="1" t="s">
        <v>67</v>
      </c>
      <c r="BJ33" s="1" t="s">
        <v>68</v>
      </c>
      <c r="BK33" s="1" t="s">
        <v>88</v>
      </c>
      <c r="BL33" s="1" t="s">
        <v>71</v>
      </c>
      <c r="BM33" s="1" t="s">
        <v>70</v>
      </c>
      <c r="BN33" s="1" t="s">
        <v>82</v>
      </c>
      <c r="BO33" s="1" t="s">
        <v>69</v>
      </c>
      <c r="BP33" s="1" t="s">
        <v>69</v>
      </c>
      <c r="BQ33" s="1" t="s">
        <v>80</v>
      </c>
      <c r="BR33" s="1" t="s">
        <v>65</v>
      </c>
      <c r="BS33" s="1" t="s">
        <v>66</v>
      </c>
      <c r="BT33" s="3">
        <v>0.45416666666666666</v>
      </c>
    </row>
    <row r="34" spans="1:72" ht="409.6" thickBot="1" x14ac:dyDescent="0.25">
      <c r="A34" s="1" t="s">
        <v>171</v>
      </c>
      <c r="B34" s="1" t="s">
        <v>55</v>
      </c>
      <c r="C34" s="1" t="s">
        <v>55</v>
      </c>
      <c r="D34" s="1" t="s">
        <v>56</v>
      </c>
      <c r="E34" s="1" t="s">
        <v>56</v>
      </c>
      <c r="F34" s="1" t="s">
        <v>55</v>
      </c>
      <c r="G34" s="1" t="s">
        <v>55</v>
      </c>
      <c r="H34" s="1" t="s">
        <v>56</v>
      </c>
      <c r="I34" s="5">
        <f t="shared" si="4"/>
        <v>2.430555555555558E-2</v>
      </c>
      <c r="J34" s="5">
        <f t="shared" si="1"/>
        <v>1.8749999999999933E-2</v>
      </c>
      <c r="K34" s="3">
        <v>0.44791666666666669</v>
      </c>
      <c r="L34" s="2">
        <v>4</v>
      </c>
      <c r="M34" s="2">
        <v>5</v>
      </c>
      <c r="N34" s="2">
        <v>1</v>
      </c>
      <c r="O34" s="2">
        <v>3</v>
      </c>
      <c r="P34" s="2">
        <v>5</v>
      </c>
      <c r="Q34" s="2">
        <v>2</v>
      </c>
      <c r="R34" s="2">
        <v>2</v>
      </c>
      <c r="S34" s="2">
        <v>5</v>
      </c>
      <c r="T34" s="2">
        <v>4</v>
      </c>
      <c r="U34" s="2">
        <v>3</v>
      </c>
      <c r="V34" s="2">
        <v>5</v>
      </c>
      <c r="W34" s="2">
        <v>3</v>
      </c>
      <c r="X34" s="2">
        <v>5</v>
      </c>
      <c r="Y34" s="2">
        <v>4</v>
      </c>
      <c r="Z34" s="2">
        <v>2</v>
      </c>
      <c r="AA34" s="1" t="s">
        <v>138</v>
      </c>
      <c r="AB34" s="1" t="s">
        <v>138</v>
      </c>
      <c r="AC34" s="1"/>
      <c r="AD34" s="1" t="s">
        <v>57</v>
      </c>
      <c r="AE34" s="1"/>
      <c r="AF34" s="1"/>
      <c r="AG34" s="1"/>
      <c r="AH34" s="1" t="s">
        <v>59</v>
      </c>
      <c r="AI34" s="1" t="s">
        <v>57</v>
      </c>
      <c r="AJ34" s="1"/>
      <c r="AK34" s="1" t="s">
        <v>72</v>
      </c>
      <c r="AL34" s="1" t="s">
        <v>60</v>
      </c>
      <c r="AM34" s="7">
        <f t="shared" si="2"/>
        <v>2.7777777777778789E-3</v>
      </c>
      <c r="AN34" s="3">
        <v>0.46666666666666662</v>
      </c>
      <c r="AO34" s="1" t="s">
        <v>206</v>
      </c>
      <c r="AP34" s="1" t="s">
        <v>207</v>
      </c>
      <c r="AQ34" s="3">
        <v>0.4694444444444445</v>
      </c>
      <c r="AR34" s="6">
        <f t="shared" si="3"/>
        <v>7.6388888888889173E-3</v>
      </c>
      <c r="AS34" s="3">
        <v>0.45833333333333331</v>
      </c>
      <c r="AT34" s="1" t="s">
        <v>204</v>
      </c>
      <c r="AU34" s="1" t="s">
        <v>205</v>
      </c>
      <c r="AV34" s="3">
        <v>0.46597222222222223</v>
      </c>
      <c r="AW34" s="1" t="s">
        <v>65</v>
      </c>
      <c r="AX34" s="1" t="s">
        <v>66</v>
      </c>
      <c r="AY34" s="1" t="s">
        <v>66</v>
      </c>
      <c r="AZ34" s="1" t="s">
        <v>79</v>
      </c>
      <c r="BA34" s="1" t="s">
        <v>66</v>
      </c>
      <c r="BB34" s="1" t="s">
        <v>65</v>
      </c>
      <c r="BC34" s="1" t="s">
        <v>66</v>
      </c>
      <c r="BD34" s="1" t="s">
        <v>65</v>
      </c>
      <c r="BE34" s="1" t="s">
        <v>79</v>
      </c>
      <c r="BF34" s="1" t="s">
        <v>66</v>
      </c>
      <c r="BG34" s="1" t="s">
        <v>65</v>
      </c>
      <c r="BH34" s="1" t="s">
        <v>68</v>
      </c>
      <c r="BI34" s="1" t="s">
        <v>67</v>
      </c>
      <c r="BJ34" s="1" t="s">
        <v>68</v>
      </c>
      <c r="BK34" s="1" t="s">
        <v>70</v>
      </c>
      <c r="BL34" s="1" t="s">
        <v>88</v>
      </c>
      <c r="BM34" s="1" t="s">
        <v>70</v>
      </c>
      <c r="BN34" s="1" t="s">
        <v>68</v>
      </c>
      <c r="BO34" s="1" t="s">
        <v>67</v>
      </c>
      <c r="BP34" s="1" t="s">
        <v>68</v>
      </c>
      <c r="BQ34" s="1" t="s">
        <v>66</v>
      </c>
      <c r="BR34" s="1" t="s">
        <v>66</v>
      </c>
      <c r="BS34" s="1" t="s">
        <v>79</v>
      </c>
      <c r="BT34" s="3">
        <v>0.47222222222222227</v>
      </c>
    </row>
    <row r="35" spans="1:72" ht="217.5" thickBot="1" x14ac:dyDescent="0.25">
      <c r="A35" s="1" t="s">
        <v>174</v>
      </c>
      <c r="B35" s="1" t="s">
        <v>56</v>
      </c>
      <c r="C35" s="1" t="s">
        <v>56</v>
      </c>
      <c r="D35" s="1" t="s">
        <v>56</v>
      </c>
      <c r="E35" s="1" t="s">
        <v>56</v>
      </c>
      <c r="F35" s="1" t="s">
        <v>56</v>
      </c>
      <c r="G35" s="1" t="s">
        <v>56</v>
      </c>
      <c r="H35" s="1" t="s">
        <v>56</v>
      </c>
      <c r="I35" s="5">
        <f t="shared" si="4"/>
        <v>1.3194444444444398E-2</v>
      </c>
      <c r="J35" s="5">
        <f t="shared" si="1"/>
        <v>9.0277777777777457E-3</v>
      </c>
      <c r="K35" s="3">
        <v>0.52847222222222223</v>
      </c>
      <c r="L35" s="2">
        <v>2</v>
      </c>
      <c r="M35" s="2">
        <v>4</v>
      </c>
      <c r="N35" s="2">
        <v>1</v>
      </c>
      <c r="O35" s="2">
        <v>2</v>
      </c>
      <c r="P35" s="2">
        <v>4</v>
      </c>
      <c r="Q35" s="2">
        <v>2</v>
      </c>
      <c r="R35" s="2">
        <v>3</v>
      </c>
      <c r="S35" s="2">
        <v>4</v>
      </c>
      <c r="T35" s="2">
        <v>2</v>
      </c>
      <c r="U35" s="2">
        <v>4</v>
      </c>
      <c r="V35" s="2">
        <v>4</v>
      </c>
      <c r="W35" s="2">
        <v>5</v>
      </c>
      <c r="X35" s="2">
        <v>3</v>
      </c>
      <c r="Y35" s="2">
        <v>4</v>
      </c>
      <c r="Z35" s="2">
        <v>5</v>
      </c>
      <c r="AA35" s="1" t="s">
        <v>60</v>
      </c>
      <c r="AB35" s="1" t="s">
        <v>72</v>
      </c>
      <c r="AC35" s="1"/>
      <c r="AD35" s="1" t="s">
        <v>57</v>
      </c>
      <c r="AE35" s="1"/>
      <c r="AF35" s="1"/>
      <c r="AG35" s="1" t="s">
        <v>57</v>
      </c>
      <c r="AH35" s="1"/>
      <c r="AI35" s="1" t="s">
        <v>57</v>
      </c>
      <c r="AJ35" s="1"/>
      <c r="AK35" s="1" t="s">
        <v>57</v>
      </c>
      <c r="AL35" s="1" t="s">
        <v>57</v>
      </c>
      <c r="AM35" s="7">
        <f t="shared" si="2"/>
        <v>2.0833333333333259E-3</v>
      </c>
      <c r="AN35" s="3">
        <v>0.53749999999999998</v>
      </c>
      <c r="AO35" s="1" t="s">
        <v>210</v>
      </c>
      <c r="AP35" s="1" t="s">
        <v>211</v>
      </c>
      <c r="AQ35" s="3">
        <v>0.5395833333333333</v>
      </c>
      <c r="AR35" s="6">
        <f t="shared" si="3"/>
        <v>3.4722222222222099E-3</v>
      </c>
      <c r="AS35" s="3">
        <v>0.53402777777777777</v>
      </c>
      <c r="AT35" s="1" t="s">
        <v>208</v>
      </c>
      <c r="AU35" s="1" t="s">
        <v>209</v>
      </c>
      <c r="AV35" s="3">
        <v>0.53749999999999998</v>
      </c>
      <c r="AW35" s="1" t="s">
        <v>80</v>
      </c>
      <c r="AX35" s="1" t="s">
        <v>66</v>
      </c>
      <c r="AY35" s="1" t="s">
        <v>79</v>
      </c>
      <c r="AZ35" s="1" t="s">
        <v>66</v>
      </c>
      <c r="BA35" s="1" t="s">
        <v>65</v>
      </c>
      <c r="BB35" s="1" t="s">
        <v>66</v>
      </c>
      <c r="BC35" s="1" t="s">
        <v>66</v>
      </c>
      <c r="BD35" s="1" t="s">
        <v>65</v>
      </c>
      <c r="BE35" s="1" t="s">
        <v>66</v>
      </c>
      <c r="BF35" s="1" t="s">
        <v>66</v>
      </c>
      <c r="BG35" s="1" t="s">
        <v>80</v>
      </c>
      <c r="BH35" s="1" t="s">
        <v>69</v>
      </c>
      <c r="BI35" s="1" t="s">
        <v>82</v>
      </c>
      <c r="BJ35" s="1" t="s">
        <v>68</v>
      </c>
      <c r="BK35" s="1" t="s">
        <v>81</v>
      </c>
      <c r="BL35" s="1" t="s">
        <v>71</v>
      </c>
      <c r="BM35" s="1" t="s">
        <v>70</v>
      </c>
      <c r="BN35" s="1" t="s">
        <v>67</v>
      </c>
      <c r="BO35" s="1" t="s">
        <v>68</v>
      </c>
      <c r="BP35" s="1" t="s">
        <v>68</v>
      </c>
      <c r="BQ35" s="1" t="s">
        <v>66</v>
      </c>
      <c r="BR35" s="1" t="s">
        <v>80</v>
      </c>
      <c r="BS35" s="1" t="s">
        <v>79</v>
      </c>
      <c r="BT35" s="3">
        <v>0.54166666666666663</v>
      </c>
    </row>
    <row r="36" spans="1:72" ht="332.25" thickBot="1" x14ac:dyDescent="0.25">
      <c r="A36" s="1" t="s">
        <v>174</v>
      </c>
      <c r="B36" s="1" t="s">
        <v>55</v>
      </c>
      <c r="C36" s="1" t="s">
        <v>55</v>
      </c>
      <c r="D36" s="1" t="s">
        <v>55</v>
      </c>
      <c r="E36" s="1" t="s">
        <v>56</v>
      </c>
      <c r="F36" s="1" t="s">
        <v>56</v>
      </c>
      <c r="G36" s="1" t="s">
        <v>56</v>
      </c>
      <c r="H36" s="1" t="s">
        <v>55</v>
      </c>
      <c r="I36" s="5">
        <f t="shared" si="4"/>
        <v>2.0833333333333259E-2</v>
      </c>
      <c r="J36" s="5">
        <f t="shared" si="1"/>
        <v>1.5972222222222276E-2</v>
      </c>
      <c r="K36" s="3">
        <v>0.53055555555555556</v>
      </c>
      <c r="L36" s="2">
        <v>4</v>
      </c>
      <c r="M36" s="2">
        <v>3</v>
      </c>
      <c r="N36" s="2">
        <v>5</v>
      </c>
      <c r="O36" s="2">
        <v>4</v>
      </c>
      <c r="P36" s="2">
        <v>3</v>
      </c>
      <c r="Q36" s="2">
        <v>5</v>
      </c>
      <c r="R36" s="2">
        <v>4</v>
      </c>
      <c r="S36" s="2">
        <v>5</v>
      </c>
      <c r="T36" s="2">
        <v>3</v>
      </c>
      <c r="U36" s="2">
        <v>5</v>
      </c>
      <c r="V36" s="2">
        <v>3</v>
      </c>
      <c r="W36" s="2">
        <v>2</v>
      </c>
      <c r="X36" s="2">
        <v>3</v>
      </c>
      <c r="Y36" s="2">
        <v>2</v>
      </c>
      <c r="Z36" s="2">
        <v>5</v>
      </c>
      <c r="AA36" s="1" t="s">
        <v>60</v>
      </c>
      <c r="AB36" s="1"/>
      <c r="AC36" s="1" t="s">
        <v>60</v>
      </c>
      <c r="AD36" s="1"/>
      <c r="AE36" s="1"/>
      <c r="AF36" s="1"/>
      <c r="AG36" s="1" t="s">
        <v>60</v>
      </c>
      <c r="AH36" s="1"/>
      <c r="AI36" s="1" t="s">
        <v>143</v>
      </c>
      <c r="AJ36" s="1"/>
      <c r="AK36" s="1" t="s">
        <v>57</v>
      </c>
      <c r="AL36" s="1" t="s">
        <v>57</v>
      </c>
      <c r="AM36" s="7">
        <f t="shared" si="2"/>
        <v>3.4722222222220989E-3</v>
      </c>
      <c r="AN36" s="3">
        <v>0.54652777777777783</v>
      </c>
      <c r="AO36" s="1" t="s">
        <v>214</v>
      </c>
      <c r="AP36" s="1" t="s">
        <v>215</v>
      </c>
      <c r="AQ36" s="3">
        <v>0.54999999999999993</v>
      </c>
      <c r="AR36" s="6">
        <f t="shared" si="3"/>
        <v>6.2499999999999778E-3</v>
      </c>
      <c r="AS36" s="3">
        <v>0.5395833333333333</v>
      </c>
      <c r="AT36" s="1" t="s">
        <v>212</v>
      </c>
      <c r="AU36" s="1" t="s">
        <v>213</v>
      </c>
      <c r="AV36" s="3">
        <v>0.54583333333333328</v>
      </c>
      <c r="AW36" s="1" t="s">
        <v>66</v>
      </c>
      <c r="AX36" s="1" t="s">
        <v>65</v>
      </c>
      <c r="AY36" s="1" t="s">
        <v>80</v>
      </c>
      <c r="AZ36" s="1" t="s">
        <v>65</v>
      </c>
      <c r="BA36" s="1" t="s">
        <v>80</v>
      </c>
      <c r="BB36" s="1" t="s">
        <v>66</v>
      </c>
      <c r="BC36" s="1" t="s">
        <v>66</v>
      </c>
      <c r="BD36" s="1" t="s">
        <v>65</v>
      </c>
      <c r="BE36" s="1" t="s">
        <v>66</v>
      </c>
      <c r="BF36" s="1" t="s">
        <v>65</v>
      </c>
      <c r="BG36" s="1" t="s">
        <v>80</v>
      </c>
      <c r="BH36" s="1" t="s">
        <v>67</v>
      </c>
      <c r="BI36" s="1" t="s">
        <v>68</v>
      </c>
      <c r="BJ36" s="1" t="s">
        <v>68</v>
      </c>
      <c r="BK36" s="1" t="s">
        <v>71</v>
      </c>
      <c r="BL36" s="1" t="s">
        <v>70</v>
      </c>
      <c r="BM36" s="1" t="s">
        <v>70</v>
      </c>
      <c r="BN36" s="1" t="s">
        <v>67</v>
      </c>
      <c r="BO36" s="1" t="s">
        <v>69</v>
      </c>
      <c r="BP36" s="1" t="s">
        <v>68</v>
      </c>
      <c r="BQ36" s="1" t="s">
        <v>65</v>
      </c>
      <c r="BR36" s="1" t="s">
        <v>79</v>
      </c>
      <c r="BS36" s="1" t="s">
        <v>66</v>
      </c>
      <c r="BT36" s="3">
        <v>0.55138888888888882</v>
      </c>
    </row>
    <row r="37" spans="1:72" ht="192" thickBot="1" x14ac:dyDescent="0.25">
      <c r="A37" s="1" t="s">
        <v>174</v>
      </c>
      <c r="B37" s="1" t="s">
        <v>55</v>
      </c>
      <c r="C37" s="1" t="s">
        <v>56</v>
      </c>
      <c r="D37" s="1" t="s">
        <v>56</v>
      </c>
      <c r="E37" s="1" t="s">
        <v>56</v>
      </c>
      <c r="F37" s="1" t="s">
        <v>56</v>
      </c>
      <c r="G37" s="1" t="s">
        <v>56</v>
      </c>
      <c r="H37" s="1" t="s">
        <v>56</v>
      </c>
      <c r="I37" s="5">
        <f t="shared" si="4"/>
        <v>3.3333333333333326E-2</v>
      </c>
      <c r="J37" s="5">
        <f t="shared" si="1"/>
        <v>2.2916666666666696E-2</v>
      </c>
      <c r="K37" s="3">
        <v>0.52916666666666667</v>
      </c>
      <c r="L37" s="2">
        <v>2</v>
      </c>
      <c r="M37" s="2">
        <v>3</v>
      </c>
      <c r="N37" s="2">
        <v>5</v>
      </c>
      <c r="O37" s="2">
        <v>2</v>
      </c>
      <c r="P37" s="2">
        <v>3</v>
      </c>
      <c r="Q37" s="2">
        <v>5</v>
      </c>
      <c r="R37" s="2">
        <v>2</v>
      </c>
      <c r="S37" s="2">
        <v>4</v>
      </c>
      <c r="T37" s="2">
        <v>5</v>
      </c>
      <c r="U37" s="2">
        <v>3</v>
      </c>
      <c r="V37" s="2">
        <v>5</v>
      </c>
      <c r="W37" s="2">
        <v>2</v>
      </c>
      <c r="X37" s="2">
        <v>4</v>
      </c>
      <c r="Y37" s="2">
        <v>4</v>
      </c>
      <c r="Z37" s="2">
        <v>5</v>
      </c>
      <c r="AA37" s="1"/>
      <c r="AB37" s="1" t="s">
        <v>57</v>
      </c>
      <c r="AC37" s="1"/>
      <c r="AD37" s="1"/>
      <c r="AE37" s="1" t="s">
        <v>60</v>
      </c>
      <c r="AF37" s="1" t="s">
        <v>60</v>
      </c>
      <c r="AG37" s="1"/>
      <c r="AH37" s="1"/>
      <c r="AI37" s="1" t="s">
        <v>57</v>
      </c>
      <c r="AJ37" s="1"/>
      <c r="AK37" s="1" t="s">
        <v>57</v>
      </c>
      <c r="AL37" s="1"/>
      <c r="AM37" s="7">
        <f t="shared" si="2"/>
        <v>6.9444444444444198E-3</v>
      </c>
      <c r="AN37" s="3">
        <v>0.55208333333333337</v>
      </c>
      <c r="AO37" s="1" t="s">
        <v>218</v>
      </c>
      <c r="AP37" s="1" t="s">
        <v>219</v>
      </c>
      <c r="AQ37" s="3">
        <v>0.55902777777777779</v>
      </c>
      <c r="AR37" s="6">
        <f t="shared" si="3"/>
        <v>8.3333333333333037E-3</v>
      </c>
      <c r="AS37" s="3">
        <v>0.54375000000000007</v>
      </c>
      <c r="AT37" s="1" t="s">
        <v>216</v>
      </c>
      <c r="AU37" s="1" t="s">
        <v>217</v>
      </c>
      <c r="AV37" s="3">
        <v>0.55208333333333337</v>
      </c>
      <c r="AW37" s="1" t="s">
        <v>66</v>
      </c>
      <c r="AX37" s="1" t="s">
        <v>66</v>
      </c>
      <c r="AY37" s="1" t="s">
        <v>65</v>
      </c>
      <c r="AZ37" s="1" t="s">
        <v>65</v>
      </c>
      <c r="BA37" s="1" t="s">
        <v>65</v>
      </c>
      <c r="BB37" s="1" t="s">
        <v>79</v>
      </c>
      <c r="BC37" s="1" t="s">
        <v>79</v>
      </c>
      <c r="BD37" s="1" t="s">
        <v>80</v>
      </c>
      <c r="BE37" s="1" t="s">
        <v>66</v>
      </c>
      <c r="BF37" s="1" t="s">
        <v>66</v>
      </c>
      <c r="BG37" s="1" t="s">
        <v>66</v>
      </c>
      <c r="BH37" s="1" t="s">
        <v>82</v>
      </c>
      <c r="BI37" s="1" t="s">
        <v>68</v>
      </c>
      <c r="BJ37" s="1" t="s">
        <v>68</v>
      </c>
      <c r="BK37" s="1" t="s">
        <v>88</v>
      </c>
      <c r="BL37" s="1" t="s">
        <v>70</v>
      </c>
      <c r="BM37" s="1" t="s">
        <v>70</v>
      </c>
      <c r="BN37" s="1" t="s">
        <v>67</v>
      </c>
      <c r="BO37" s="1" t="s">
        <v>68</v>
      </c>
      <c r="BP37" s="1" t="s">
        <v>68</v>
      </c>
      <c r="BQ37" s="1" t="s">
        <v>65</v>
      </c>
      <c r="BR37" s="1" t="s">
        <v>79</v>
      </c>
      <c r="BS37" s="1" t="s">
        <v>79</v>
      </c>
      <c r="BT37" s="3">
        <v>0.5625</v>
      </c>
    </row>
    <row r="38" spans="1:72" ht="306.75" thickBot="1" x14ac:dyDescent="0.25">
      <c r="A38" s="1" t="s">
        <v>174</v>
      </c>
      <c r="B38" s="1" t="s">
        <v>55</v>
      </c>
      <c r="C38" s="1" t="s">
        <v>55</v>
      </c>
      <c r="D38" s="1" t="s">
        <v>55</v>
      </c>
      <c r="E38" s="1" t="s">
        <v>56</v>
      </c>
      <c r="F38" s="1" t="s">
        <v>55</v>
      </c>
      <c r="G38" s="1" t="s">
        <v>56</v>
      </c>
      <c r="H38" s="1" t="s">
        <v>55</v>
      </c>
      <c r="I38" s="5">
        <f t="shared" si="4"/>
        <v>3.8194444444444531E-2</v>
      </c>
      <c r="J38" s="5">
        <f t="shared" si="1"/>
        <v>2.430555555555558E-2</v>
      </c>
      <c r="K38" s="3">
        <v>0.43402777777777773</v>
      </c>
      <c r="L38" s="2">
        <v>4</v>
      </c>
      <c r="M38" s="2">
        <v>5</v>
      </c>
      <c r="N38" s="2">
        <v>3</v>
      </c>
      <c r="O38" s="2">
        <v>5</v>
      </c>
      <c r="P38" s="2">
        <v>4</v>
      </c>
      <c r="Q38" s="2">
        <v>5</v>
      </c>
      <c r="R38" s="2">
        <v>2</v>
      </c>
      <c r="S38" s="2">
        <v>5</v>
      </c>
      <c r="T38" s="2">
        <v>4</v>
      </c>
      <c r="U38" s="2">
        <v>5</v>
      </c>
      <c r="V38" s="2">
        <v>3</v>
      </c>
      <c r="W38" s="2">
        <v>5</v>
      </c>
      <c r="X38" s="2">
        <v>3</v>
      </c>
      <c r="Y38" s="2">
        <v>4</v>
      </c>
      <c r="Z38" s="2">
        <v>5</v>
      </c>
      <c r="AA38" s="1" t="s">
        <v>74</v>
      </c>
      <c r="AB38" s="1" t="s">
        <v>57</v>
      </c>
      <c r="AC38" s="1" t="s">
        <v>57</v>
      </c>
      <c r="AD38" s="1" t="s">
        <v>73</v>
      </c>
      <c r="AE38" s="1" t="s">
        <v>60</v>
      </c>
      <c r="AF38" s="1" t="s">
        <v>59</v>
      </c>
      <c r="AG38" s="1" t="s">
        <v>60</v>
      </c>
      <c r="AH38" s="1" t="s">
        <v>143</v>
      </c>
      <c r="AI38" s="1" t="s">
        <v>60</v>
      </c>
      <c r="AJ38" s="1" t="s">
        <v>60</v>
      </c>
      <c r="AK38" s="1" t="s">
        <v>123</v>
      </c>
      <c r="AL38" s="1" t="s">
        <v>60</v>
      </c>
      <c r="AM38" s="7">
        <f t="shared" si="2"/>
        <v>6.9444444444444198E-3</v>
      </c>
      <c r="AN38" s="3">
        <v>0.45833333333333331</v>
      </c>
      <c r="AO38" s="1" t="s">
        <v>222</v>
      </c>
      <c r="AP38" s="1" t="s">
        <v>147</v>
      </c>
      <c r="AQ38" s="3">
        <v>0.46527777777777773</v>
      </c>
      <c r="AR38" s="6">
        <f t="shared" si="3"/>
        <v>5.5555555555555358E-3</v>
      </c>
      <c r="AS38" s="3">
        <v>0.4513888888888889</v>
      </c>
      <c r="AT38" s="1" t="s">
        <v>220</v>
      </c>
      <c r="AU38" s="1" t="s">
        <v>221</v>
      </c>
      <c r="AV38" s="3">
        <v>0.45694444444444443</v>
      </c>
      <c r="AW38" s="1" t="s">
        <v>66</v>
      </c>
      <c r="AX38" s="1" t="s">
        <v>65</v>
      </c>
      <c r="AY38" s="1" t="s">
        <v>65</v>
      </c>
      <c r="AZ38" s="1" t="s">
        <v>66</v>
      </c>
      <c r="BA38" s="1" t="s">
        <v>65</v>
      </c>
      <c r="BB38" s="1" t="s">
        <v>66</v>
      </c>
      <c r="BC38" s="1" t="s">
        <v>65</v>
      </c>
      <c r="BD38" s="1" t="s">
        <v>65</v>
      </c>
      <c r="BE38" s="1" t="s">
        <v>65</v>
      </c>
      <c r="BF38" s="1" t="s">
        <v>65</v>
      </c>
      <c r="BG38" s="1" t="s">
        <v>66</v>
      </c>
      <c r="BH38" s="1" t="s">
        <v>67</v>
      </c>
      <c r="BI38" s="1" t="s">
        <v>67</v>
      </c>
      <c r="BJ38" s="1" t="s">
        <v>67</v>
      </c>
      <c r="BK38" s="1" t="s">
        <v>71</v>
      </c>
      <c r="BL38" s="1" t="s">
        <v>71</v>
      </c>
      <c r="BM38" s="1" t="s">
        <v>71</v>
      </c>
      <c r="BN38" s="1" t="s">
        <v>67</v>
      </c>
      <c r="BO38" s="1" t="s">
        <v>67</v>
      </c>
      <c r="BP38" s="1" t="s">
        <v>68</v>
      </c>
      <c r="BQ38" s="1" t="s">
        <v>65</v>
      </c>
      <c r="BR38" s="1" t="s">
        <v>66</v>
      </c>
      <c r="BS38" s="1" t="s">
        <v>66</v>
      </c>
      <c r="BT38" s="3">
        <v>0.47222222222222227</v>
      </c>
    </row>
    <row r="39" spans="1:72" ht="319.5" thickBot="1" x14ac:dyDescent="0.25">
      <c r="A39" s="1" t="s">
        <v>174</v>
      </c>
      <c r="B39" s="1" t="s">
        <v>55</v>
      </c>
      <c r="C39" s="1" t="s">
        <v>55</v>
      </c>
      <c r="D39" s="1" t="s">
        <v>55</v>
      </c>
      <c r="E39" s="1" t="s">
        <v>56</v>
      </c>
      <c r="F39" s="1" t="s">
        <v>56</v>
      </c>
      <c r="G39" s="1" t="s">
        <v>55</v>
      </c>
      <c r="H39" s="1" t="s">
        <v>55</v>
      </c>
      <c r="I39" s="5">
        <f t="shared" si="4"/>
        <v>2.083333333333337E-2</v>
      </c>
      <c r="J39" s="5">
        <f t="shared" si="1"/>
        <v>1.6666666666666718E-2</v>
      </c>
      <c r="K39" s="3">
        <v>0.43541666666666662</v>
      </c>
      <c r="L39" s="2">
        <v>3</v>
      </c>
      <c r="M39" s="2">
        <v>2</v>
      </c>
      <c r="N39" s="2">
        <v>5</v>
      </c>
      <c r="O39" s="2">
        <v>3</v>
      </c>
      <c r="P39" s="2">
        <v>2</v>
      </c>
      <c r="Q39" s="2">
        <v>5</v>
      </c>
      <c r="R39" s="2">
        <v>5</v>
      </c>
      <c r="S39" s="2">
        <v>2</v>
      </c>
      <c r="T39" s="2">
        <v>3</v>
      </c>
      <c r="U39" s="2">
        <v>4</v>
      </c>
      <c r="V39" s="2">
        <v>4</v>
      </c>
      <c r="W39" s="2">
        <v>5</v>
      </c>
      <c r="X39" s="2">
        <v>4</v>
      </c>
      <c r="Y39" s="2">
        <v>5</v>
      </c>
      <c r="Z39" s="2">
        <v>3</v>
      </c>
      <c r="AA39" s="1" t="s">
        <v>60</v>
      </c>
      <c r="AB39" s="1" t="s">
        <v>74</v>
      </c>
      <c r="AC39" s="1" t="s">
        <v>74</v>
      </c>
      <c r="AD39" s="1" t="s">
        <v>60</v>
      </c>
      <c r="AE39" s="1" t="s">
        <v>74</v>
      </c>
      <c r="AF39" s="1" t="s">
        <v>74</v>
      </c>
      <c r="AG39" s="1" t="s">
        <v>60</v>
      </c>
      <c r="AH39" s="1" t="s">
        <v>74</v>
      </c>
      <c r="AI39" s="1" t="s">
        <v>60</v>
      </c>
      <c r="AJ39" s="1" t="s">
        <v>74</v>
      </c>
      <c r="AK39" s="1" t="s">
        <v>60</v>
      </c>
      <c r="AL39" s="1" t="s">
        <v>74</v>
      </c>
      <c r="AM39" s="7">
        <f t="shared" si="2"/>
        <v>2.0833333333333259E-3</v>
      </c>
      <c r="AN39" s="3">
        <v>0.45208333333333334</v>
      </c>
      <c r="AO39" s="1" t="s">
        <v>225</v>
      </c>
      <c r="AP39" s="1" t="s">
        <v>226</v>
      </c>
      <c r="AQ39" s="3">
        <v>0.45416666666666666</v>
      </c>
      <c r="AR39" s="6">
        <f t="shared" si="3"/>
        <v>5.5555555555555358E-3</v>
      </c>
      <c r="AS39" s="3">
        <v>0.4465277777777778</v>
      </c>
      <c r="AT39" s="1" t="s">
        <v>223</v>
      </c>
      <c r="AU39" s="1" t="s">
        <v>224</v>
      </c>
      <c r="AV39" s="3">
        <v>0.45208333333333334</v>
      </c>
      <c r="AW39" s="1" t="s">
        <v>66</v>
      </c>
      <c r="AX39" s="1" t="s">
        <v>66</v>
      </c>
      <c r="AY39" s="1" t="s">
        <v>65</v>
      </c>
      <c r="AZ39" s="1" t="s">
        <v>66</v>
      </c>
      <c r="BA39" s="1" t="s">
        <v>66</v>
      </c>
      <c r="BB39" s="1" t="s">
        <v>66</v>
      </c>
      <c r="BC39" s="1" t="s">
        <v>66</v>
      </c>
      <c r="BD39" s="1" t="s">
        <v>65</v>
      </c>
      <c r="BE39" s="1" t="s">
        <v>66</v>
      </c>
      <c r="BF39" s="1" t="s">
        <v>65</v>
      </c>
      <c r="BG39" s="1" t="s">
        <v>65</v>
      </c>
      <c r="BH39" s="1" t="s">
        <v>67</v>
      </c>
      <c r="BI39" s="1" t="s">
        <v>67</v>
      </c>
      <c r="BJ39" s="1" t="s">
        <v>68</v>
      </c>
      <c r="BK39" s="1" t="s">
        <v>88</v>
      </c>
      <c r="BL39" s="1" t="s">
        <v>88</v>
      </c>
      <c r="BM39" s="1" t="s">
        <v>71</v>
      </c>
      <c r="BN39" s="1" t="s">
        <v>68</v>
      </c>
      <c r="BO39" s="1" t="s">
        <v>69</v>
      </c>
      <c r="BP39" s="1" t="s">
        <v>68</v>
      </c>
      <c r="BQ39" s="1" t="s">
        <v>66</v>
      </c>
      <c r="BR39" s="1" t="s">
        <v>79</v>
      </c>
      <c r="BS39" s="1" t="s">
        <v>65</v>
      </c>
      <c r="BT39" s="3">
        <v>0.45624999999999999</v>
      </c>
    </row>
    <row r="40" spans="1:72" ht="115.5" thickBot="1" x14ac:dyDescent="0.25">
      <c r="A40" s="1" t="s">
        <v>174</v>
      </c>
      <c r="B40" s="1" t="s">
        <v>55</v>
      </c>
      <c r="C40" s="1" t="s">
        <v>55</v>
      </c>
      <c r="D40" s="1" t="s">
        <v>56</v>
      </c>
      <c r="E40" s="1" t="s">
        <v>56</v>
      </c>
      <c r="F40" s="1" t="s">
        <v>55</v>
      </c>
      <c r="G40" s="1" t="s">
        <v>55</v>
      </c>
      <c r="H40" s="1" t="s">
        <v>56</v>
      </c>
      <c r="I40" s="5">
        <f t="shared" si="4"/>
        <v>2.2916666666666641E-2</v>
      </c>
      <c r="J40" s="5">
        <f t="shared" si="1"/>
        <v>1.8055555555555547E-2</v>
      </c>
      <c r="K40" s="3">
        <v>0.43472222222222223</v>
      </c>
      <c r="L40" s="2">
        <v>5</v>
      </c>
      <c r="M40" s="2">
        <v>3</v>
      </c>
      <c r="N40" s="2">
        <v>5</v>
      </c>
      <c r="O40" s="2">
        <v>2</v>
      </c>
      <c r="P40" s="2">
        <v>5</v>
      </c>
      <c r="Q40" s="2">
        <v>5</v>
      </c>
      <c r="R40" s="2">
        <v>5</v>
      </c>
      <c r="S40" s="2">
        <v>2</v>
      </c>
      <c r="T40" s="2">
        <v>2</v>
      </c>
      <c r="U40" s="2">
        <v>5</v>
      </c>
      <c r="V40" s="2">
        <v>3</v>
      </c>
      <c r="W40" s="2">
        <v>3</v>
      </c>
      <c r="X40" s="2">
        <v>5</v>
      </c>
      <c r="Y40" s="2">
        <v>1</v>
      </c>
      <c r="Z40" s="2">
        <v>5</v>
      </c>
      <c r="AA40" s="1" t="s">
        <v>60</v>
      </c>
      <c r="AB40" s="1" t="s">
        <v>74</v>
      </c>
      <c r="AC40" s="1" t="s">
        <v>60</v>
      </c>
      <c r="AD40" s="1" t="s">
        <v>60</v>
      </c>
      <c r="AE40" s="1" t="s">
        <v>74</v>
      </c>
      <c r="AF40" s="1" t="s">
        <v>59</v>
      </c>
      <c r="AG40" s="1" t="s">
        <v>59</v>
      </c>
      <c r="AH40" s="1" t="s">
        <v>73</v>
      </c>
      <c r="AI40" s="1" t="s">
        <v>57</v>
      </c>
      <c r="AJ40" s="1" t="s">
        <v>143</v>
      </c>
      <c r="AK40" s="1"/>
      <c r="AL40" s="1"/>
      <c r="AM40" s="7">
        <f t="shared" si="2"/>
        <v>3.4722222222222099E-3</v>
      </c>
      <c r="AN40" s="3">
        <v>0.45277777777777778</v>
      </c>
      <c r="AO40" s="1" t="s">
        <v>227</v>
      </c>
      <c r="AP40" s="1" t="s">
        <v>147</v>
      </c>
      <c r="AQ40" s="3">
        <v>0.45624999999999999</v>
      </c>
      <c r="AR40" s="6">
        <f t="shared" si="3"/>
        <v>5.5555555555555358E-3</v>
      </c>
      <c r="AS40" s="3">
        <v>0.4465277777777778</v>
      </c>
      <c r="AT40" s="1" t="s">
        <v>139</v>
      </c>
      <c r="AU40" s="1" t="s">
        <v>147</v>
      </c>
      <c r="AV40" s="3">
        <v>0.45208333333333334</v>
      </c>
      <c r="AW40" s="1" t="s">
        <v>65</v>
      </c>
      <c r="AX40" s="1" t="s">
        <v>66</v>
      </c>
      <c r="AY40" s="1" t="s">
        <v>80</v>
      </c>
      <c r="AZ40" s="1" t="s">
        <v>66</v>
      </c>
      <c r="BA40" s="1" t="s">
        <v>65</v>
      </c>
      <c r="BB40" s="1" t="s">
        <v>66</v>
      </c>
      <c r="BC40" s="1" t="s">
        <v>65</v>
      </c>
      <c r="BD40" s="1" t="s">
        <v>65</v>
      </c>
      <c r="BE40" s="1" t="s">
        <v>66</v>
      </c>
      <c r="BF40" s="1" t="s">
        <v>65</v>
      </c>
      <c r="BG40" s="1" t="s">
        <v>65</v>
      </c>
      <c r="BH40" s="1" t="s">
        <v>67</v>
      </c>
      <c r="BI40" s="1" t="s">
        <v>68</v>
      </c>
      <c r="BJ40" s="1" t="s">
        <v>68</v>
      </c>
      <c r="BK40" s="1" t="s">
        <v>70</v>
      </c>
      <c r="BL40" s="1" t="s">
        <v>71</v>
      </c>
      <c r="BM40" s="1" t="s">
        <v>71</v>
      </c>
      <c r="BN40" s="1" t="s">
        <v>82</v>
      </c>
      <c r="BO40" s="1" t="s">
        <v>69</v>
      </c>
      <c r="BP40" s="1" t="s">
        <v>69</v>
      </c>
      <c r="BQ40" s="1" t="s">
        <v>80</v>
      </c>
      <c r="BR40" s="1" t="s">
        <v>66</v>
      </c>
      <c r="BS40" s="1" t="s">
        <v>66</v>
      </c>
      <c r="BT40" s="3">
        <v>0.45763888888888887</v>
      </c>
    </row>
    <row r="41" spans="1:72" ht="319.5" thickBot="1" x14ac:dyDescent="0.25">
      <c r="A41" s="1" t="s">
        <v>174</v>
      </c>
      <c r="B41" s="1" t="s">
        <v>55</v>
      </c>
      <c r="C41" s="1" t="s">
        <v>55</v>
      </c>
      <c r="D41" s="1" t="s">
        <v>55</v>
      </c>
      <c r="E41" s="1" t="s">
        <v>56</v>
      </c>
      <c r="F41" s="1" t="s">
        <v>55</v>
      </c>
      <c r="G41" s="1" t="s">
        <v>55</v>
      </c>
      <c r="H41" s="1" t="s">
        <v>55</v>
      </c>
      <c r="I41" s="5">
        <f t="shared" si="4"/>
        <v>2.1527777777777812E-2</v>
      </c>
      <c r="J41" s="5">
        <f t="shared" si="1"/>
        <v>1.6666666666666718E-2</v>
      </c>
      <c r="K41" s="3">
        <v>0.43541666666666662</v>
      </c>
      <c r="L41" s="2">
        <v>4</v>
      </c>
      <c r="M41" s="2">
        <v>4</v>
      </c>
      <c r="N41" s="2">
        <v>5</v>
      </c>
      <c r="O41" s="2">
        <v>5</v>
      </c>
      <c r="P41" s="2">
        <v>3</v>
      </c>
      <c r="Q41" s="2">
        <v>4</v>
      </c>
      <c r="R41" s="2">
        <v>4</v>
      </c>
      <c r="S41" s="2">
        <v>5</v>
      </c>
      <c r="T41" s="2">
        <v>3</v>
      </c>
      <c r="U41" s="2">
        <v>5</v>
      </c>
      <c r="V41" s="2">
        <v>1</v>
      </c>
      <c r="W41" s="2">
        <v>1</v>
      </c>
      <c r="X41" s="2">
        <v>3</v>
      </c>
      <c r="Y41" s="2">
        <v>3</v>
      </c>
      <c r="Z41" s="2">
        <v>5</v>
      </c>
      <c r="AA41" s="1"/>
      <c r="AB41" s="1" t="s">
        <v>57</v>
      </c>
      <c r="AC41" s="1" t="s">
        <v>74</v>
      </c>
      <c r="AD41" s="1"/>
      <c r="AE41" s="1" t="s">
        <v>60</v>
      </c>
      <c r="AF41" s="1" t="s">
        <v>60</v>
      </c>
      <c r="AG41" s="1" t="s">
        <v>74</v>
      </c>
      <c r="AH41" s="1" t="s">
        <v>60</v>
      </c>
      <c r="AI41" s="1"/>
      <c r="AJ41" s="1"/>
      <c r="AK41" s="1" t="s">
        <v>57</v>
      </c>
      <c r="AL41" s="1"/>
      <c r="AM41" s="7">
        <f t="shared" si="2"/>
        <v>3.4722222222222099E-3</v>
      </c>
      <c r="AN41" s="3">
        <v>0.45208333333333334</v>
      </c>
      <c r="AO41" s="1" t="s">
        <v>230</v>
      </c>
      <c r="AP41" s="1" t="s">
        <v>231</v>
      </c>
      <c r="AQ41" s="3">
        <v>0.45555555555555555</v>
      </c>
      <c r="AR41" s="6">
        <f t="shared" si="3"/>
        <v>4.8611111111111494E-3</v>
      </c>
      <c r="AS41" s="3">
        <v>0.4458333333333333</v>
      </c>
      <c r="AT41" s="1" t="s">
        <v>228</v>
      </c>
      <c r="AU41" s="1" t="s">
        <v>229</v>
      </c>
      <c r="AV41" s="3">
        <v>0.45069444444444445</v>
      </c>
      <c r="AW41" s="1" t="s">
        <v>79</v>
      </c>
      <c r="AX41" s="1" t="s">
        <v>79</v>
      </c>
      <c r="AY41" s="1" t="s">
        <v>65</v>
      </c>
      <c r="AZ41" s="1" t="s">
        <v>65</v>
      </c>
      <c r="BA41" s="1" t="s">
        <v>65</v>
      </c>
      <c r="BB41" s="1" t="s">
        <v>79</v>
      </c>
      <c r="BC41" s="1" t="s">
        <v>79</v>
      </c>
      <c r="BD41" s="1" t="s">
        <v>65</v>
      </c>
      <c r="BE41" s="1" t="s">
        <v>79</v>
      </c>
      <c r="BF41" s="1" t="s">
        <v>79</v>
      </c>
      <c r="BG41" s="1" t="s">
        <v>66</v>
      </c>
      <c r="BH41" s="1" t="s">
        <v>67</v>
      </c>
      <c r="BI41" s="1" t="s">
        <v>68</v>
      </c>
      <c r="BJ41" s="1" t="s">
        <v>68</v>
      </c>
      <c r="BK41" s="1" t="s">
        <v>70</v>
      </c>
      <c r="BL41" s="1" t="s">
        <v>70</v>
      </c>
      <c r="BM41" s="1" t="s">
        <v>70</v>
      </c>
      <c r="BN41" s="1" t="s">
        <v>67</v>
      </c>
      <c r="BO41" s="1" t="s">
        <v>69</v>
      </c>
      <c r="BP41" s="1" t="s">
        <v>69</v>
      </c>
      <c r="BQ41" s="1" t="s">
        <v>65</v>
      </c>
      <c r="BR41" s="1" t="s">
        <v>79</v>
      </c>
      <c r="BS41" s="1" t="s">
        <v>79</v>
      </c>
      <c r="BT41" s="3">
        <v>0.45694444444444443</v>
      </c>
    </row>
    <row r="42" spans="1:72" ht="179.25" thickBot="1" x14ac:dyDescent="0.25">
      <c r="A42" s="1" t="s">
        <v>174</v>
      </c>
      <c r="B42" s="1" t="s">
        <v>55</v>
      </c>
      <c r="C42" s="1" t="s">
        <v>55</v>
      </c>
      <c r="D42" s="1" t="s">
        <v>55</v>
      </c>
      <c r="E42" s="1" t="s">
        <v>56</v>
      </c>
      <c r="F42" s="1" t="s">
        <v>55</v>
      </c>
      <c r="G42" s="1" t="s">
        <v>55</v>
      </c>
      <c r="H42" s="1" t="s">
        <v>55</v>
      </c>
      <c r="I42" s="5">
        <f t="shared" si="4"/>
        <v>2.2916666666666696E-2</v>
      </c>
      <c r="J42" s="5">
        <f t="shared" si="1"/>
        <v>1.5972222222222221E-2</v>
      </c>
      <c r="K42" s="3">
        <v>0.4375</v>
      </c>
      <c r="L42" s="2">
        <v>5</v>
      </c>
      <c r="M42" s="2">
        <v>4</v>
      </c>
      <c r="N42" s="2">
        <v>2</v>
      </c>
      <c r="O42" s="2">
        <v>5</v>
      </c>
      <c r="P42" s="2">
        <v>5</v>
      </c>
      <c r="Q42" s="2">
        <v>5</v>
      </c>
      <c r="R42" s="2">
        <v>3</v>
      </c>
      <c r="S42" s="2">
        <v>5</v>
      </c>
      <c r="T42" s="2">
        <v>4</v>
      </c>
      <c r="U42" s="2">
        <v>5</v>
      </c>
      <c r="V42" s="2">
        <v>4</v>
      </c>
      <c r="W42" s="2">
        <v>4</v>
      </c>
      <c r="X42" s="2">
        <v>3</v>
      </c>
      <c r="Y42" s="2">
        <v>2</v>
      </c>
      <c r="Z42" s="2">
        <v>5</v>
      </c>
      <c r="AA42" s="1" t="s">
        <v>60</v>
      </c>
      <c r="AB42" s="1" t="s">
        <v>57</v>
      </c>
      <c r="AC42" s="1" t="s">
        <v>60</v>
      </c>
      <c r="AD42" s="1" t="s">
        <v>57</v>
      </c>
      <c r="AE42" s="1" t="s">
        <v>60</v>
      </c>
      <c r="AF42" s="1" t="s">
        <v>74</v>
      </c>
      <c r="AG42" s="1" t="s">
        <v>60</v>
      </c>
      <c r="AH42" s="1" t="s">
        <v>74</v>
      </c>
      <c r="AI42" s="1" t="s">
        <v>60</v>
      </c>
      <c r="AJ42" s="1" t="s">
        <v>74</v>
      </c>
      <c r="AK42" s="1" t="s">
        <v>60</v>
      </c>
      <c r="AL42" s="1" t="s">
        <v>57</v>
      </c>
      <c r="AM42" s="7">
        <f t="shared" si="2"/>
        <v>3.4722222222222099E-3</v>
      </c>
      <c r="AN42" s="3">
        <v>0.45347222222222222</v>
      </c>
      <c r="AO42" s="1" t="s">
        <v>147</v>
      </c>
      <c r="AP42" s="1" t="s">
        <v>147</v>
      </c>
      <c r="AQ42" s="3">
        <v>0.45694444444444443</v>
      </c>
      <c r="AR42" s="6">
        <f t="shared" si="3"/>
        <v>3.4722222222222099E-3</v>
      </c>
      <c r="AS42" s="3">
        <v>0.45</v>
      </c>
      <c r="AT42" s="1" t="s">
        <v>232</v>
      </c>
      <c r="AU42" s="1" t="s">
        <v>233</v>
      </c>
      <c r="AV42" s="3">
        <v>0.45347222222222222</v>
      </c>
      <c r="AW42" s="1" t="s">
        <v>66</v>
      </c>
      <c r="AX42" s="1" t="s">
        <v>66</v>
      </c>
      <c r="AY42" s="1" t="s">
        <v>66</v>
      </c>
      <c r="AZ42" s="1" t="s">
        <v>66</v>
      </c>
      <c r="BA42" s="1" t="s">
        <v>66</v>
      </c>
      <c r="BB42" s="1" t="s">
        <v>66</v>
      </c>
      <c r="BC42" s="1" t="s">
        <v>65</v>
      </c>
      <c r="BD42" s="1" t="s">
        <v>66</v>
      </c>
      <c r="BE42" s="1" t="s">
        <v>66</v>
      </c>
      <c r="BF42" s="1" t="s">
        <v>65</v>
      </c>
      <c r="BG42" s="1" t="s">
        <v>65</v>
      </c>
      <c r="BH42" s="1" t="s">
        <v>67</v>
      </c>
      <c r="BI42" s="1" t="s">
        <v>67</v>
      </c>
      <c r="BJ42" s="1" t="s">
        <v>67</v>
      </c>
      <c r="BK42" s="1" t="s">
        <v>71</v>
      </c>
      <c r="BL42" s="1" t="s">
        <v>88</v>
      </c>
      <c r="BM42" s="1" t="s">
        <v>88</v>
      </c>
      <c r="BN42" s="1" t="s">
        <v>67</v>
      </c>
      <c r="BO42" s="1" t="s">
        <v>68</v>
      </c>
      <c r="BP42" s="1" t="s">
        <v>68</v>
      </c>
      <c r="BQ42" s="1" t="s">
        <v>66</v>
      </c>
      <c r="BR42" s="1" t="s">
        <v>79</v>
      </c>
      <c r="BS42" s="1" t="s">
        <v>66</v>
      </c>
      <c r="BT42" s="3">
        <v>0.4604166666666667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44"/>
  <sheetViews>
    <sheetView topLeftCell="A43" workbookViewId="0">
      <selection activeCell="K48" sqref="K48"/>
    </sheetView>
  </sheetViews>
  <sheetFormatPr baseColWidth="10" defaultColWidth="9" defaultRowHeight="14.25" x14ac:dyDescent="0.2"/>
  <cols>
    <col min="9" max="9" width="7.125" bestFit="1" customWidth="1"/>
    <col min="10" max="10" width="7.125" customWidth="1"/>
    <col min="11" max="11" width="10.125" bestFit="1" customWidth="1"/>
    <col min="39" max="40" width="10.125" bestFit="1" customWidth="1"/>
    <col min="43" max="43" width="10.125" bestFit="1" customWidth="1"/>
    <col min="44" max="44" width="9" bestFit="1" customWidth="1"/>
    <col min="45" max="45" width="10.125" bestFit="1" customWidth="1"/>
    <col min="48" max="48" width="10.125" bestFit="1" customWidth="1"/>
    <col min="72" max="72" width="10.125" bestFit="1" customWidth="1"/>
  </cols>
  <sheetData>
    <row r="1" spans="1:72" ht="409.6" thickBot="1" x14ac:dyDescent="0.25">
      <c r="A1" s="1" t="s">
        <v>0</v>
      </c>
      <c r="B1" s="1" t="s">
        <v>1</v>
      </c>
      <c r="C1" s="1" t="s">
        <v>2</v>
      </c>
      <c r="D1" s="1" t="s">
        <v>3</v>
      </c>
      <c r="E1" s="1" t="s">
        <v>4</v>
      </c>
      <c r="F1" s="1" t="s">
        <v>5</v>
      </c>
      <c r="G1" s="1" t="s">
        <v>6</v>
      </c>
      <c r="H1" s="1" t="s">
        <v>7</v>
      </c>
      <c r="I1" s="1" t="s">
        <v>237</v>
      </c>
      <c r="J1" s="1" t="s">
        <v>238</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12</v>
      </c>
      <c r="AB1" s="1" t="s">
        <v>14</v>
      </c>
      <c r="AC1" s="1" t="s">
        <v>13</v>
      </c>
      <c r="AD1" s="1" t="s">
        <v>19</v>
      </c>
      <c r="AE1" s="1" t="s">
        <v>18</v>
      </c>
      <c r="AF1" s="1" t="s">
        <v>20</v>
      </c>
      <c r="AG1" s="1" t="s">
        <v>21</v>
      </c>
      <c r="AH1" s="1" t="s">
        <v>24</v>
      </c>
      <c r="AI1" s="1" t="s">
        <v>25</v>
      </c>
      <c r="AJ1" s="1" t="s">
        <v>16</v>
      </c>
      <c r="AK1" s="1" t="s">
        <v>15</v>
      </c>
      <c r="AL1" s="1" t="s">
        <v>17</v>
      </c>
      <c r="AM1" s="1" t="s">
        <v>235</v>
      </c>
      <c r="AN1" s="1" t="s">
        <v>26</v>
      </c>
      <c r="AO1" s="1" t="s">
        <v>27</v>
      </c>
      <c r="AP1" s="1" t="s">
        <v>28</v>
      </c>
      <c r="AQ1" s="1" t="s">
        <v>29</v>
      </c>
      <c r="AR1" s="1" t="s">
        <v>236</v>
      </c>
      <c r="AS1" s="1" t="s">
        <v>26</v>
      </c>
      <c r="AT1" s="1" t="s">
        <v>30</v>
      </c>
      <c r="AU1" s="1" t="s">
        <v>31</v>
      </c>
      <c r="AV1" s="1" t="s">
        <v>29</v>
      </c>
      <c r="AW1" s="1" t="s">
        <v>32</v>
      </c>
      <c r="AX1" s="1" t="s">
        <v>33</v>
      </c>
      <c r="AY1" s="1" t="s">
        <v>34</v>
      </c>
      <c r="AZ1" s="1" t="s">
        <v>35</v>
      </c>
      <c r="BA1" s="1" t="s">
        <v>36</v>
      </c>
      <c r="BB1" s="1" t="s">
        <v>37</v>
      </c>
      <c r="BC1" s="1" t="s">
        <v>38</v>
      </c>
      <c r="BD1" s="1" t="s">
        <v>39</v>
      </c>
      <c r="BE1" s="1" t="s">
        <v>40</v>
      </c>
      <c r="BF1" s="1" t="s">
        <v>41</v>
      </c>
      <c r="BG1" s="1" t="s">
        <v>42</v>
      </c>
      <c r="BH1" s="1" t="s">
        <v>43</v>
      </c>
      <c r="BI1" s="1" t="s">
        <v>44</v>
      </c>
      <c r="BJ1" s="1" t="s">
        <v>45</v>
      </c>
      <c r="BK1" s="1" t="s">
        <v>46</v>
      </c>
      <c r="BL1" s="1" t="s">
        <v>47</v>
      </c>
      <c r="BM1" s="1" t="s">
        <v>48</v>
      </c>
      <c r="BN1" s="1" t="s">
        <v>49</v>
      </c>
      <c r="BO1" s="1" t="s">
        <v>50</v>
      </c>
      <c r="BP1" s="1" t="s">
        <v>51</v>
      </c>
      <c r="BQ1" s="1" t="s">
        <v>52</v>
      </c>
      <c r="BR1" s="1" t="s">
        <v>53</v>
      </c>
      <c r="BS1" s="1" t="s">
        <v>54</v>
      </c>
      <c r="BT1" s="1" t="s">
        <v>29</v>
      </c>
    </row>
    <row r="2" spans="1:72" ht="268.5" thickBot="1" x14ac:dyDescent="0.25">
      <c r="A2" s="1" t="s">
        <v>174</v>
      </c>
      <c r="B2" s="1" t="s">
        <v>55</v>
      </c>
      <c r="C2" s="1" t="s">
        <v>56</v>
      </c>
      <c r="D2" s="1" t="s">
        <v>56</v>
      </c>
      <c r="E2" s="1" t="s">
        <v>56</v>
      </c>
      <c r="F2" s="1" t="s">
        <v>55</v>
      </c>
      <c r="G2" s="1" t="s">
        <v>56</v>
      </c>
      <c r="H2" s="1" t="s">
        <v>56</v>
      </c>
      <c r="I2" s="5">
        <f t="shared" ref="I2:I24" si="0">BT2-K2</f>
        <v>1.3888888888888895E-2</v>
      </c>
      <c r="J2" s="5">
        <f>AN2-K2</f>
        <v>8.3333333333333037E-3</v>
      </c>
      <c r="K2" s="3">
        <v>0.43888888888888888</v>
      </c>
      <c r="L2" s="2">
        <v>5</v>
      </c>
      <c r="M2" s="2">
        <v>3</v>
      </c>
      <c r="N2" s="2">
        <v>1</v>
      </c>
      <c r="O2" s="2">
        <v>5</v>
      </c>
      <c r="P2" s="2">
        <v>3</v>
      </c>
      <c r="Q2" s="2">
        <v>1</v>
      </c>
      <c r="R2" s="2">
        <v>1</v>
      </c>
      <c r="S2" s="2">
        <v>5</v>
      </c>
      <c r="T2" s="2">
        <v>3</v>
      </c>
      <c r="U2" s="2">
        <v>1</v>
      </c>
      <c r="V2" s="2">
        <v>5</v>
      </c>
      <c r="W2" s="2">
        <v>2</v>
      </c>
      <c r="X2" s="2">
        <v>3</v>
      </c>
      <c r="Y2" s="2">
        <v>5</v>
      </c>
      <c r="Z2" s="2">
        <v>1</v>
      </c>
      <c r="AA2" s="1"/>
      <c r="AB2" s="1" t="s">
        <v>57</v>
      </c>
      <c r="AC2" s="1" t="s">
        <v>57</v>
      </c>
      <c r="AD2" s="1"/>
      <c r="AE2" s="1" t="s">
        <v>58</v>
      </c>
      <c r="AF2" s="1" t="s">
        <v>59</v>
      </c>
      <c r="AG2" s="1"/>
      <c r="AH2" s="1" t="s">
        <v>59</v>
      </c>
      <c r="AI2" s="1" t="s">
        <v>57</v>
      </c>
      <c r="AJ2" s="1" t="s">
        <v>57</v>
      </c>
      <c r="AK2" s="1" t="s">
        <v>57</v>
      </c>
      <c r="AL2" s="1" t="s">
        <v>60</v>
      </c>
      <c r="AM2" s="5">
        <f>AQ2-AN2</f>
        <v>2.0833333333333814E-3</v>
      </c>
      <c r="AN2" s="3">
        <v>0.44722222222222219</v>
      </c>
      <c r="AO2" s="1" t="s">
        <v>61</v>
      </c>
      <c r="AP2" s="1" t="s">
        <v>62</v>
      </c>
      <c r="AQ2" s="3">
        <v>0.44930555555555557</v>
      </c>
      <c r="AR2" s="6">
        <f>AV2-AS2</f>
        <v>2.0833333333333259E-3</v>
      </c>
      <c r="AS2" s="3">
        <v>0.44930555555555557</v>
      </c>
      <c r="AT2" s="1" t="s">
        <v>63</v>
      </c>
      <c r="AU2" s="1" t="s">
        <v>64</v>
      </c>
      <c r="AV2" s="3">
        <v>0.4513888888888889</v>
      </c>
      <c r="AW2" s="1" t="s">
        <v>65</v>
      </c>
      <c r="AX2" s="1" t="s">
        <v>66</v>
      </c>
      <c r="AY2" s="1" t="s">
        <v>65</v>
      </c>
      <c r="AZ2" s="1" t="s">
        <v>66</v>
      </c>
      <c r="BA2" s="1" t="s">
        <v>65</v>
      </c>
      <c r="BB2" s="1" t="s">
        <v>66</v>
      </c>
      <c r="BC2" s="1" t="s">
        <v>66</v>
      </c>
      <c r="BD2" s="1" t="s">
        <v>65</v>
      </c>
      <c r="BE2" s="1" t="s">
        <v>66</v>
      </c>
      <c r="BF2" s="1" t="s">
        <v>66</v>
      </c>
      <c r="BG2" s="1" t="s">
        <v>65</v>
      </c>
      <c r="BH2" s="1" t="s">
        <v>67</v>
      </c>
      <c r="BI2" s="1" t="s">
        <v>68</v>
      </c>
      <c r="BJ2" s="1" t="s">
        <v>69</v>
      </c>
      <c r="BK2" s="1" t="s">
        <v>70</v>
      </c>
      <c r="BL2" s="1" t="s">
        <v>71</v>
      </c>
      <c r="BM2" s="1" t="s">
        <v>70</v>
      </c>
      <c r="BN2" s="1" t="s">
        <v>67</v>
      </c>
      <c r="BO2" s="1" t="s">
        <v>68</v>
      </c>
      <c r="BP2" s="1" t="s">
        <v>68</v>
      </c>
      <c r="BQ2" s="1" t="s">
        <v>65</v>
      </c>
      <c r="BR2" s="1" t="s">
        <v>66</v>
      </c>
      <c r="BS2" s="1" t="s">
        <v>66</v>
      </c>
      <c r="BT2" s="3">
        <v>0.45277777777777778</v>
      </c>
    </row>
    <row r="3" spans="1:72" ht="230.25" thickBot="1" x14ac:dyDescent="0.25">
      <c r="A3" s="1" t="s">
        <v>171</v>
      </c>
      <c r="B3" s="1" t="s">
        <v>55</v>
      </c>
      <c r="C3" s="1" t="s">
        <v>55</v>
      </c>
      <c r="D3" s="1" t="s">
        <v>56</v>
      </c>
      <c r="E3" s="1" t="s">
        <v>56</v>
      </c>
      <c r="F3" s="1" t="s">
        <v>55</v>
      </c>
      <c r="G3" s="1" t="s">
        <v>55</v>
      </c>
      <c r="H3" s="1" t="s">
        <v>56</v>
      </c>
      <c r="I3" s="5">
        <f t="shared" si="0"/>
        <v>1.6666666666666607E-2</v>
      </c>
      <c r="J3" s="5">
        <f t="shared" ref="J3:J44" si="1">AN3-K3</f>
        <v>6.9444444444444198E-3</v>
      </c>
      <c r="K3" s="3">
        <v>0.57916666666666672</v>
      </c>
      <c r="L3" s="2">
        <v>5</v>
      </c>
      <c r="M3" s="2">
        <v>5</v>
      </c>
      <c r="N3" s="2">
        <v>2</v>
      </c>
      <c r="O3" s="2">
        <v>5</v>
      </c>
      <c r="P3" s="2">
        <v>4</v>
      </c>
      <c r="Q3" s="2">
        <v>3</v>
      </c>
      <c r="R3" s="2">
        <v>3</v>
      </c>
      <c r="S3" s="2">
        <v>5</v>
      </c>
      <c r="T3" s="2">
        <v>4</v>
      </c>
      <c r="U3" s="2">
        <v>5</v>
      </c>
      <c r="V3" s="2">
        <v>3</v>
      </c>
      <c r="W3" s="2">
        <v>5</v>
      </c>
      <c r="X3" s="2">
        <v>4</v>
      </c>
      <c r="Y3" s="2">
        <v>3</v>
      </c>
      <c r="Z3" s="2">
        <v>5</v>
      </c>
      <c r="AA3" s="1" t="s">
        <v>72</v>
      </c>
      <c r="AB3" s="1" t="s">
        <v>72</v>
      </c>
      <c r="AC3" s="1" t="s">
        <v>72</v>
      </c>
      <c r="AD3" s="1" t="s">
        <v>57</v>
      </c>
      <c r="AE3" s="1" t="s">
        <v>73</v>
      </c>
      <c r="AF3" s="1" t="s">
        <v>73</v>
      </c>
      <c r="AG3" s="1"/>
      <c r="AH3" s="1" t="s">
        <v>74</v>
      </c>
      <c r="AI3" s="1" t="s">
        <v>57</v>
      </c>
      <c r="AJ3" s="1" t="s">
        <v>60</v>
      </c>
      <c r="AK3" s="1" t="s">
        <v>72</v>
      </c>
      <c r="AL3" s="1" t="s">
        <v>60</v>
      </c>
      <c r="AM3" s="5">
        <f t="shared" ref="AM3:AM44" si="2">AQ3-AN3</f>
        <v>3.4722222222222099E-3</v>
      </c>
      <c r="AN3" s="3">
        <v>0.58611111111111114</v>
      </c>
      <c r="AO3" s="1" t="s">
        <v>75</v>
      </c>
      <c r="AP3" s="1" t="s">
        <v>76</v>
      </c>
      <c r="AQ3" s="3">
        <v>0.58958333333333335</v>
      </c>
      <c r="AR3" s="6">
        <f t="shared" ref="AR3:AR44" si="3">AV3-AS3</f>
        <v>3.4722222222222099E-3</v>
      </c>
      <c r="AS3" s="3">
        <v>0.58958333333333335</v>
      </c>
      <c r="AT3" s="1" t="s">
        <v>77</v>
      </c>
      <c r="AU3" s="1" t="s">
        <v>78</v>
      </c>
      <c r="AV3" s="3">
        <v>0.59305555555555556</v>
      </c>
      <c r="AW3" s="1" t="s">
        <v>65</v>
      </c>
      <c r="AX3" s="1" t="s">
        <v>65</v>
      </c>
      <c r="AY3" s="1" t="s">
        <v>66</v>
      </c>
      <c r="AZ3" s="1" t="s">
        <v>66</v>
      </c>
      <c r="BA3" s="1" t="s">
        <v>65</v>
      </c>
      <c r="BB3" s="1" t="s">
        <v>79</v>
      </c>
      <c r="BC3" s="1" t="s">
        <v>66</v>
      </c>
      <c r="BD3" s="1" t="s">
        <v>80</v>
      </c>
      <c r="BE3" s="1" t="s">
        <v>65</v>
      </c>
      <c r="BF3" s="1" t="s">
        <v>65</v>
      </c>
      <c r="BG3" s="1" t="s">
        <v>66</v>
      </c>
      <c r="BH3" s="1" t="s">
        <v>68</v>
      </c>
      <c r="BI3" s="1" t="s">
        <v>67</v>
      </c>
      <c r="BJ3" s="1" t="s">
        <v>68</v>
      </c>
      <c r="BK3" s="1" t="s">
        <v>81</v>
      </c>
      <c r="BL3" s="1" t="s">
        <v>71</v>
      </c>
      <c r="BM3" s="1" t="s">
        <v>70</v>
      </c>
      <c r="BN3" s="1" t="s">
        <v>82</v>
      </c>
      <c r="BO3" s="1" t="s">
        <v>68</v>
      </c>
      <c r="BP3" s="1" t="s">
        <v>67</v>
      </c>
      <c r="BQ3" s="1" t="s">
        <v>65</v>
      </c>
      <c r="BR3" s="1" t="s">
        <v>66</v>
      </c>
      <c r="BS3" s="1" t="s">
        <v>80</v>
      </c>
      <c r="BT3" s="3">
        <v>0.59583333333333333</v>
      </c>
    </row>
    <row r="4" spans="1:72" ht="51.75" thickBot="1" x14ac:dyDescent="0.25">
      <c r="A4" s="1" t="s">
        <v>234</v>
      </c>
      <c r="B4" s="1" t="s">
        <v>55</v>
      </c>
      <c r="C4" s="1" t="s">
        <v>55</v>
      </c>
      <c r="D4" s="1" t="s">
        <v>56</v>
      </c>
      <c r="E4" s="1" t="s">
        <v>56</v>
      </c>
      <c r="F4" s="1" t="s">
        <v>55</v>
      </c>
      <c r="G4" s="1" t="s">
        <v>55</v>
      </c>
      <c r="H4" s="1" t="s">
        <v>55</v>
      </c>
      <c r="I4" s="5">
        <f t="shared" si="0"/>
        <v>2.7777777777777679E-2</v>
      </c>
      <c r="J4" s="5">
        <f t="shared" si="1"/>
        <v>2.2916666666666585E-2</v>
      </c>
      <c r="K4" s="3">
        <v>0.77500000000000002</v>
      </c>
      <c r="L4" s="2">
        <v>3</v>
      </c>
      <c r="M4" s="2">
        <v>4</v>
      </c>
      <c r="N4" s="2">
        <v>2</v>
      </c>
      <c r="O4" s="2">
        <v>4</v>
      </c>
      <c r="P4" s="2">
        <v>4</v>
      </c>
      <c r="Q4" s="2">
        <v>2</v>
      </c>
      <c r="R4" s="2">
        <v>3</v>
      </c>
      <c r="S4" s="2">
        <v>4</v>
      </c>
      <c r="T4" s="2">
        <v>2</v>
      </c>
      <c r="U4" s="2">
        <v>2</v>
      </c>
      <c r="V4" s="2">
        <v>4</v>
      </c>
      <c r="W4" s="2">
        <v>2</v>
      </c>
      <c r="X4" s="2">
        <v>2</v>
      </c>
      <c r="Y4" s="2">
        <v>4</v>
      </c>
      <c r="Z4" s="2">
        <v>1</v>
      </c>
      <c r="AA4" s="1" t="s">
        <v>74</v>
      </c>
      <c r="AB4" s="1" t="s">
        <v>60</v>
      </c>
      <c r="AC4" s="1" t="s">
        <v>74</v>
      </c>
      <c r="AD4" s="1" t="s">
        <v>57</v>
      </c>
      <c r="AE4" s="1" t="s">
        <v>74</v>
      </c>
      <c r="AF4" s="1" t="s">
        <v>57</v>
      </c>
      <c r="AG4" s="1" t="s">
        <v>60</v>
      </c>
      <c r="AH4" s="1" t="s">
        <v>57</v>
      </c>
      <c r="AI4" s="1" t="s">
        <v>74</v>
      </c>
      <c r="AJ4" s="1" t="s">
        <v>60</v>
      </c>
      <c r="AK4" s="1" t="s">
        <v>72</v>
      </c>
      <c r="AL4" s="1" t="s">
        <v>58</v>
      </c>
      <c r="AM4" s="5">
        <f t="shared" si="2"/>
        <v>2.0833333333333259E-3</v>
      </c>
      <c r="AN4" s="3">
        <v>0.79791666666666661</v>
      </c>
      <c r="AO4" s="1" t="s">
        <v>83</v>
      </c>
      <c r="AP4" s="1" t="s">
        <v>83</v>
      </c>
      <c r="AQ4" s="3">
        <v>0.79999999999999993</v>
      </c>
      <c r="AR4" s="6">
        <f t="shared" si="3"/>
        <v>6.9444444444444198E-4</v>
      </c>
      <c r="AS4" s="3">
        <v>0.79999999999999993</v>
      </c>
      <c r="AT4" s="1" t="s">
        <v>83</v>
      </c>
      <c r="AU4" s="1" t="s">
        <v>83</v>
      </c>
      <c r="AV4" s="3">
        <v>0.80069444444444438</v>
      </c>
      <c r="AW4" s="1" t="s">
        <v>65</v>
      </c>
      <c r="AX4" s="1" t="s">
        <v>65</v>
      </c>
      <c r="AY4" s="1" t="s">
        <v>66</v>
      </c>
      <c r="AZ4" s="1" t="s">
        <v>66</v>
      </c>
      <c r="BA4" s="1" t="s">
        <v>66</v>
      </c>
      <c r="BB4" s="1" t="s">
        <v>66</v>
      </c>
      <c r="BC4" s="1" t="s">
        <v>65</v>
      </c>
      <c r="BD4" s="1" t="s">
        <v>66</v>
      </c>
      <c r="BE4" s="1" t="s">
        <v>66</v>
      </c>
      <c r="BF4" s="1" t="s">
        <v>66</v>
      </c>
      <c r="BG4" s="1" t="s">
        <v>65</v>
      </c>
      <c r="BH4" s="1" t="s">
        <v>69</v>
      </c>
      <c r="BI4" s="1" t="s">
        <v>68</v>
      </c>
      <c r="BJ4" s="1" t="s">
        <v>67</v>
      </c>
      <c r="BK4" s="1" t="s">
        <v>70</v>
      </c>
      <c r="BL4" s="1" t="s">
        <v>71</v>
      </c>
      <c r="BM4" s="1" t="s">
        <v>71</v>
      </c>
      <c r="BN4" s="1" t="s">
        <v>69</v>
      </c>
      <c r="BO4" s="1" t="s">
        <v>68</v>
      </c>
      <c r="BP4" s="1" t="s">
        <v>67</v>
      </c>
      <c r="BQ4" s="1" t="s">
        <v>66</v>
      </c>
      <c r="BR4" s="1" t="s">
        <v>66</v>
      </c>
      <c r="BS4" s="1" t="s">
        <v>65</v>
      </c>
      <c r="BT4" s="3">
        <v>0.8027777777777777</v>
      </c>
    </row>
    <row r="5" spans="1:72" ht="243" thickBot="1" x14ac:dyDescent="0.25">
      <c r="A5" s="1" t="s">
        <v>174</v>
      </c>
      <c r="B5" s="1" t="s">
        <v>55</v>
      </c>
      <c r="C5" s="1" t="s">
        <v>55</v>
      </c>
      <c r="D5" s="1" t="s">
        <v>55</v>
      </c>
      <c r="E5" s="1" t="s">
        <v>56</v>
      </c>
      <c r="F5" s="1" t="s">
        <v>56</v>
      </c>
      <c r="G5" s="1" t="s">
        <v>56</v>
      </c>
      <c r="H5" s="1" t="s">
        <v>55</v>
      </c>
      <c r="I5" s="5">
        <f t="shared" si="0"/>
        <v>1.388888888888884E-2</v>
      </c>
      <c r="J5" s="5">
        <f t="shared" si="1"/>
        <v>5.5555555555555358E-3</v>
      </c>
      <c r="K5" s="3">
        <v>0.43333333333333335</v>
      </c>
      <c r="L5" s="2">
        <v>3</v>
      </c>
      <c r="M5" s="2">
        <v>2</v>
      </c>
      <c r="N5" s="2">
        <v>1</v>
      </c>
      <c r="O5" s="2">
        <v>2</v>
      </c>
      <c r="P5" s="2">
        <v>5</v>
      </c>
      <c r="Q5" s="2">
        <v>2</v>
      </c>
      <c r="R5" s="2">
        <v>2</v>
      </c>
      <c r="S5" s="2">
        <v>4</v>
      </c>
      <c r="T5" s="2">
        <v>3</v>
      </c>
      <c r="U5" s="2">
        <v>2</v>
      </c>
      <c r="V5" s="2">
        <v>1</v>
      </c>
      <c r="W5" s="2">
        <v>3</v>
      </c>
      <c r="X5" s="2">
        <v>5</v>
      </c>
      <c r="Y5" s="2">
        <v>3</v>
      </c>
      <c r="Z5" s="2">
        <v>2</v>
      </c>
      <c r="AA5" s="1" t="s">
        <v>60</v>
      </c>
      <c r="AB5" s="1" t="s">
        <v>74</v>
      </c>
      <c r="AC5" s="1" t="s">
        <v>57</v>
      </c>
      <c r="AD5" s="1" t="s">
        <v>58</v>
      </c>
      <c r="AE5" s="1" t="s">
        <v>60</v>
      </c>
      <c r="AF5" s="1" t="s">
        <v>74</v>
      </c>
      <c r="AG5" s="1" t="s">
        <v>74</v>
      </c>
      <c r="AH5" s="1" t="s">
        <v>60</v>
      </c>
      <c r="AI5" s="1" t="s">
        <v>74</v>
      </c>
      <c r="AJ5" s="1" t="s">
        <v>74</v>
      </c>
      <c r="AK5" s="1" t="s">
        <v>74</v>
      </c>
      <c r="AL5" s="1" t="s">
        <v>57</v>
      </c>
      <c r="AM5" s="5">
        <f t="shared" si="2"/>
        <v>5.5555555555555358E-3</v>
      </c>
      <c r="AN5" s="3">
        <v>0.43888888888888888</v>
      </c>
      <c r="AO5" s="1" t="s">
        <v>84</v>
      </c>
      <c r="AP5" s="1" t="s">
        <v>85</v>
      </c>
      <c r="AQ5" s="3">
        <v>0.44444444444444442</v>
      </c>
      <c r="AR5" s="6">
        <f t="shared" si="3"/>
        <v>2.0833333333333814E-3</v>
      </c>
      <c r="AS5" s="3">
        <v>0.44444444444444442</v>
      </c>
      <c r="AT5" s="1" t="s">
        <v>86</v>
      </c>
      <c r="AU5" s="1" t="s">
        <v>87</v>
      </c>
      <c r="AV5" s="3">
        <v>0.4465277777777778</v>
      </c>
      <c r="AW5" s="1" t="s">
        <v>65</v>
      </c>
      <c r="AX5" s="1" t="s">
        <v>65</v>
      </c>
      <c r="AY5" s="1" t="s">
        <v>80</v>
      </c>
      <c r="AZ5" s="1" t="s">
        <v>65</v>
      </c>
      <c r="BA5" s="1" t="s">
        <v>65</v>
      </c>
      <c r="BB5" s="1" t="s">
        <v>65</v>
      </c>
      <c r="BC5" s="1" t="s">
        <v>65</v>
      </c>
      <c r="BD5" s="1" t="s">
        <v>80</v>
      </c>
      <c r="BE5" s="1" t="s">
        <v>66</v>
      </c>
      <c r="BF5" s="1" t="s">
        <v>65</v>
      </c>
      <c r="BG5" s="1" t="s">
        <v>65</v>
      </c>
      <c r="BH5" s="1" t="s">
        <v>82</v>
      </c>
      <c r="BI5" s="1" t="s">
        <v>67</v>
      </c>
      <c r="BJ5" s="1" t="s">
        <v>67</v>
      </c>
      <c r="BK5" s="1" t="s">
        <v>88</v>
      </c>
      <c r="BL5" s="1" t="s">
        <v>71</v>
      </c>
      <c r="BM5" s="1" t="s">
        <v>71</v>
      </c>
      <c r="BN5" s="1" t="s">
        <v>67</v>
      </c>
      <c r="BO5" s="1" t="s">
        <v>68</v>
      </c>
      <c r="BP5" s="1" t="s">
        <v>67</v>
      </c>
      <c r="BQ5" s="1" t="s">
        <v>80</v>
      </c>
      <c r="BR5" s="1" t="s">
        <v>66</v>
      </c>
      <c r="BS5" s="1" t="s">
        <v>65</v>
      </c>
      <c r="BT5" s="3">
        <v>0.44722222222222219</v>
      </c>
    </row>
    <row r="6" spans="1:72" ht="319.5" thickBot="1" x14ac:dyDescent="0.25">
      <c r="A6" s="1" t="s">
        <v>174</v>
      </c>
      <c r="B6" s="1" t="s">
        <v>55</v>
      </c>
      <c r="C6" s="1" t="s">
        <v>55</v>
      </c>
      <c r="D6" s="1" t="s">
        <v>55</v>
      </c>
      <c r="E6" s="1" t="s">
        <v>56</v>
      </c>
      <c r="F6" s="1" t="s">
        <v>55</v>
      </c>
      <c r="G6" s="1" t="s">
        <v>55</v>
      </c>
      <c r="H6" s="1" t="s">
        <v>55</v>
      </c>
      <c r="I6" s="5">
        <f t="shared" si="0"/>
        <v>1.4583333333333393E-2</v>
      </c>
      <c r="J6" s="5">
        <f t="shared" si="1"/>
        <v>6.9444444444445308E-3</v>
      </c>
      <c r="K6" s="3">
        <v>0.43541666666666662</v>
      </c>
      <c r="L6" s="2">
        <v>3</v>
      </c>
      <c r="M6" s="2">
        <v>5</v>
      </c>
      <c r="N6" s="2">
        <v>1</v>
      </c>
      <c r="O6" s="2">
        <v>3</v>
      </c>
      <c r="P6" s="2">
        <v>5</v>
      </c>
      <c r="Q6" s="2">
        <v>1</v>
      </c>
      <c r="R6" s="2">
        <v>1</v>
      </c>
      <c r="S6" s="2">
        <v>3</v>
      </c>
      <c r="T6" s="2">
        <v>5</v>
      </c>
      <c r="U6" s="2">
        <v>5</v>
      </c>
      <c r="V6" s="2">
        <v>4</v>
      </c>
      <c r="W6" s="2">
        <v>2</v>
      </c>
      <c r="X6" s="2">
        <v>5</v>
      </c>
      <c r="Y6" s="2">
        <v>1</v>
      </c>
      <c r="Z6" s="2">
        <v>1</v>
      </c>
      <c r="AA6" s="1" t="s">
        <v>59</v>
      </c>
      <c r="AB6" s="1" t="s">
        <v>59</v>
      </c>
      <c r="AC6" s="1" t="s">
        <v>60</v>
      </c>
      <c r="AD6" s="1" t="s">
        <v>57</v>
      </c>
      <c r="AE6" s="1" t="s">
        <v>60</v>
      </c>
      <c r="AF6" s="1"/>
      <c r="AG6" s="1"/>
      <c r="AH6" s="1"/>
      <c r="AI6" s="1"/>
      <c r="AJ6" s="1"/>
      <c r="AK6" s="1"/>
      <c r="AL6" s="1"/>
      <c r="AM6" s="5">
        <f t="shared" si="2"/>
        <v>4.8611111111110383E-3</v>
      </c>
      <c r="AN6" s="3">
        <v>0.44236111111111115</v>
      </c>
      <c r="AO6" s="1" t="s">
        <v>89</v>
      </c>
      <c r="AP6" s="1" t="s">
        <v>90</v>
      </c>
      <c r="AQ6" s="3">
        <v>0.44722222222222219</v>
      </c>
      <c r="AR6" s="6">
        <f t="shared" si="3"/>
        <v>2.0833333333333814E-3</v>
      </c>
      <c r="AS6" s="3">
        <v>0.44722222222222219</v>
      </c>
      <c r="AT6" s="1" t="s">
        <v>91</v>
      </c>
      <c r="AU6" s="1" t="s">
        <v>92</v>
      </c>
      <c r="AV6" s="3">
        <v>0.44930555555555557</v>
      </c>
      <c r="AW6" s="1" t="s">
        <v>65</v>
      </c>
      <c r="AX6" s="1" t="s">
        <v>65</v>
      </c>
      <c r="AY6" s="1" t="s">
        <v>65</v>
      </c>
      <c r="AZ6" s="1" t="s">
        <v>66</v>
      </c>
      <c r="BA6" s="1" t="s">
        <v>66</v>
      </c>
      <c r="BB6" s="1" t="s">
        <v>65</v>
      </c>
      <c r="BC6" s="1" t="s">
        <v>65</v>
      </c>
      <c r="BD6" s="1" t="s">
        <v>65</v>
      </c>
      <c r="BE6" s="1" t="s">
        <v>66</v>
      </c>
      <c r="BF6" s="1" t="s">
        <v>66</v>
      </c>
      <c r="BG6" s="1" t="s">
        <v>65</v>
      </c>
      <c r="BH6" s="1" t="s">
        <v>68</v>
      </c>
      <c r="BI6" s="1" t="s">
        <v>68</v>
      </c>
      <c r="BJ6" s="1" t="s">
        <v>68</v>
      </c>
      <c r="BK6" s="1" t="s">
        <v>71</v>
      </c>
      <c r="BL6" s="1" t="s">
        <v>71</v>
      </c>
      <c r="BM6" s="1" t="s">
        <v>71</v>
      </c>
      <c r="BN6" s="1" t="s">
        <v>68</v>
      </c>
      <c r="BO6" s="1" t="s">
        <v>68</v>
      </c>
      <c r="BP6" s="1" t="s">
        <v>68</v>
      </c>
      <c r="BQ6" s="1" t="s">
        <v>65</v>
      </c>
      <c r="BR6" s="1" t="s">
        <v>66</v>
      </c>
      <c r="BS6" s="1" t="s">
        <v>66</v>
      </c>
      <c r="BT6" s="3">
        <v>0.45</v>
      </c>
    </row>
    <row r="7" spans="1:72" ht="345" thickBot="1" x14ac:dyDescent="0.25">
      <c r="A7" s="1" t="s">
        <v>174</v>
      </c>
      <c r="B7" s="1" t="s">
        <v>56</v>
      </c>
      <c r="C7" s="1" t="s">
        <v>55</v>
      </c>
      <c r="D7" s="1" t="s">
        <v>55</v>
      </c>
      <c r="E7" s="1" t="s">
        <v>56</v>
      </c>
      <c r="F7" s="1" t="s">
        <v>56</v>
      </c>
      <c r="G7" s="1" t="s">
        <v>56</v>
      </c>
      <c r="H7" s="1" t="s">
        <v>55</v>
      </c>
      <c r="I7" s="5">
        <f t="shared" si="0"/>
        <v>1.8749999999999989E-2</v>
      </c>
      <c r="J7" s="5">
        <f t="shared" si="1"/>
        <v>9.0277777777778012E-3</v>
      </c>
      <c r="K7" s="3">
        <v>0.43333333333333335</v>
      </c>
      <c r="L7" s="2">
        <v>2</v>
      </c>
      <c r="M7" s="2">
        <v>3</v>
      </c>
      <c r="N7" s="2">
        <v>3</v>
      </c>
      <c r="O7" s="2">
        <v>3</v>
      </c>
      <c r="P7" s="2">
        <v>2</v>
      </c>
      <c r="Q7" s="2">
        <v>4</v>
      </c>
      <c r="R7" s="2">
        <v>2</v>
      </c>
      <c r="S7" s="2">
        <v>4</v>
      </c>
      <c r="T7" s="2">
        <v>2</v>
      </c>
      <c r="U7" s="2">
        <v>2</v>
      </c>
      <c r="V7" s="2">
        <v>3</v>
      </c>
      <c r="W7" s="2">
        <v>2</v>
      </c>
      <c r="X7" s="2">
        <v>5</v>
      </c>
      <c r="Y7" s="2">
        <v>5</v>
      </c>
      <c r="Z7" s="2">
        <v>2</v>
      </c>
      <c r="AA7" s="1" t="s">
        <v>72</v>
      </c>
      <c r="AB7" s="1"/>
      <c r="AC7" s="1" t="s">
        <v>57</v>
      </c>
      <c r="AD7" s="1" t="s">
        <v>72</v>
      </c>
      <c r="AE7" s="1" t="s">
        <v>60</v>
      </c>
      <c r="AF7" s="1"/>
      <c r="AG7" s="1"/>
      <c r="AH7" s="4" t="s">
        <v>93</v>
      </c>
      <c r="AI7" s="1"/>
      <c r="AJ7" s="1" t="s">
        <v>60</v>
      </c>
      <c r="AK7" s="1" t="s">
        <v>57</v>
      </c>
      <c r="AL7" s="1" t="s">
        <v>94</v>
      </c>
      <c r="AM7" s="5">
        <f t="shared" si="2"/>
        <v>4.1666666666666519E-3</v>
      </c>
      <c r="AN7" s="3">
        <v>0.44236111111111115</v>
      </c>
      <c r="AO7" s="1" t="s">
        <v>95</v>
      </c>
      <c r="AP7" s="1" t="s">
        <v>96</v>
      </c>
      <c r="AQ7" s="3">
        <v>0.4465277777777778</v>
      </c>
      <c r="AR7" s="6">
        <f t="shared" si="3"/>
        <v>2.7777777777777679E-3</v>
      </c>
      <c r="AS7" s="3">
        <v>0.4465277777777778</v>
      </c>
      <c r="AT7" s="1" t="s">
        <v>97</v>
      </c>
      <c r="AU7" s="1" t="s">
        <v>98</v>
      </c>
      <c r="AV7" s="3">
        <v>0.44930555555555557</v>
      </c>
      <c r="AW7" s="1" t="s">
        <v>66</v>
      </c>
      <c r="AX7" s="1" t="s">
        <v>65</v>
      </c>
      <c r="AY7" s="1" t="s">
        <v>65</v>
      </c>
      <c r="AZ7" s="1" t="s">
        <v>66</v>
      </c>
      <c r="BA7" s="1" t="s">
        <v>66</v>
      </c>
      <c r="BB7" s="1" t="s">
        <v>66</v>
      </c>
      <c r="BC7" s="1" t="s">
        <v>66</v>
      </c>
      <c r="BD7" s="1" t="s">
        <v>65</v>
      </c>
      <c r="BE7" s="1" t="s">
        <v>66</v>
      </c>
      <c r="BF7" s="1" t="s">
        <v>66</v>
      </c>
      <c r="BG7" s="1" t="s">
        <v>66</v>
      </c>
      <c r="BH7" s="1" t="s">
        <v>69</v>
      </c>
      <c r="BI7" s="1" t="s">
        <v>68</v>
      </c>
      <c r="BJ7" s="1" t="s">
        <v>68</v>
      </c>
      <c r="BK7" s="1" t="s">
        <v>70</v>
      </c>
      <c r="BL7" s="1" t="s">
        <v>71</v>
      </c>
      <c r="BM7" s="1" t="s">
        <v>71</v>
      </c>
      <c r="BN7" s="1" t="s">
        <v>68</v>
      </c>
      <c r="BO7" s="1" t="s">
        <v>68</v>
      </c>
      <c r="BP7" s="1" t="s">
        <v>68</v>
      </c>
      <c r="BQ7" s="1" t="s">
        <v>66</v>
      </c>
      <c r="BR7" s="1" t="s">
        <v>66</v>
      </c>
      <c r="BS7" s="1" t="s">
        <v>65</v>
      </c>
      <c r="BT7" s="3">
        <v>0.45208333333333334</v>
      </c>
    </row>
    <row r="8" spans="1:72" ht="383.25" thickBot="1" x14ac:dyDescent="0.25">
      <c r="A8" s="1" t="s">
        <v>174</v>
      </c>
      <c r="B8" s="1" t="s">
        <v>55</v>
      </c>
      <c r="C8" s="1" t="s">
        <v>55</v>
      </c>
      <c r="D8" s="1" t="s">
        <v>55</v>
      </c>
      <c r="E8" s="1" t="s">
        <v>56</v>
      </c>
      <c r="F8" s="1" t="s">
        <v>56</v>
      </c>
      <c r="G8" s="1" t="s">
        <v>55</v>
      </c>
      <c r="H8" s="1" t="s">
        <v>56</v>
      </c>
      <c r="I8" s="5">
        <f t="shared" si="0"/>
        <v>1.8749999999999989E-2</v>
      </c>
      <c r="J8" s="5">
        <f t="shared" si="1"/>
        <v>8.3333333333333037E-3</v>
      </c>
      <c r="K8" s="3">
        <v>0.43472222222222223</v>
      </c>
      <c r="L8" s="2">
        <v>4</v>
      </c>
      <c r="M8" s="2">
        <v>4</v>
      </c>
      <c r="N8" s="2">
        <v>3</v>
      </c>
      <c r="O8" s="2">
        <v>2</v>
      </c>
      <c r="P8" s="2">
        <v>3</v>
      </c>
      <c r="Q8" s="2">
        <v>2</v>
      </c>
      <c r="R8" s="2">
        <v>3</v>
      </c>
      <c r="S8" s="2">
        <v>4</v>
      </c>
      <c r="T8" s="2">
        <v>4</v>
      </c>
      <c r="U8" s="2">
        <v>4</v>
      </c>
      <c r="V8" s="2">
        <v>2</v>
      </c>
      <c r="W8" s="2">
        <v>4</v>
      </c>
      <c r="X8" s="2">
        <v>4</v>
      </c>
      <c r="Y8" s="2">
        <v>4</v>
      </c>
      <c r="Z8" s="2">
        <v>5</v>
      </c>
      <c r="AA8" s="1" t="s">
        <v>60</v>
      </c>
      <c r="AB8" s="1" t="s">
        <v>72</v>
      </c>
      <c r="AC8" s="1" t="s">
        <v>60</v>
      </c>
      <c r="AD8" s="1" t="s">
        <v>60</v>
      </c>
      <c r="AE8" s="1" t="s">
        <v>60</v>
      </c>
      <c r="AF8" s="1" t="s">
        <v>58</v>
      </c>
      <c r="AG8" s="1" t="s">
        <v>60</v>
      </c>
      <c r="AH8" s="1" t="s">
        <v>74</v>
      </c>
      <c r="AI8" s="1" t="s">
        <v>59</v>
      </c>
      <c r="AJ8" s="1"/>
      <c r="AK8" s="1" t="s">
        <v>94</v>
      </c>
      <c r="AL8" s="1" t="s">
        <v>99</v>
      </c>
      <c r="AM8" s="5">
        <f t="shared" si="2"/>
        <v>3.4722222222222654E-3</v>
      </c>
      <c r="AN8" s="3">
        <v>0.44305555555555554</v>
      </c>
      <c r="AO8" s="1" t="s">
        <v>100</v>
      </c>
      <c r="AP8" s="1" t="s">
        <v>101</v>
      </c>
      <c r="AQ8" s="3">
        <v>0.4465277777777778</v>
      </c>
      <c r="AR8" s="6">
        <f t="shared" si="3"/>
        <v>4.8611111111110938E-3</v>
      </c>
      <c r="AS8" s="3">
        <v>0.4465277777777778</v>
      </c>
      <c r="AT8" s="1" t="s">
        <v>102</v>
      </c>
      <c r="AU8" s="1" t="s">
        <v>103</v>
      </c>
      <c r="AV8" s="3">
        <v>0.4513888888888889</v>
      </c>
      <c r="AW8" s="1" t="s">
        <v>66</v>
      </c>
      <c r="AX8" s="1" t="s">
        <v>65</v>
      </c>
      <c r="AY8" s="1" t="s">
        <v>79</v>
      </c>
      <c r="AZ8" s="1" t="s">
        <v>65</v>
      </c>
      <c r="BA8" s="1" t="s">
        <v>66</v>
      </c>
      <c r="BB8" s="1" t="s">
        <v>79</v>
      </c>
      <c r="BC8" s="1" t="s">
        <v>66</v>
      </c>
      <c r="BD8" s="1" t="s">
        <v>66</v>
      </c>
      <c r="BE8" s="1" t="s">
        <v>66</v>
      </c>
      <c r="BF8" s="1" t="s">
        <v>66</v>
      </c>
      <c r="BG8" s="1" t="s">
        <v>80</v>
      </c>
      <c r="BH8" s="1" t="s">
        <v>69</v>
      </c>
      <c r="BI8" s="1" t="s">
        <v>68</v>
      </c>
      <c r="BJ8" s="1" t="s">
        <v>67</v>
      </c>
      <c r="BK8" s="1" t="s">
        <v>81</v>
      </c>
      <c r="BL8" s="1" t="s">
        <v>70</v>
      </c>
      <c r="BM8" s="1" t="s">
        <v>71</v>
      </c>
      <c r="BN8" s="1" t="s">
        <v>69</v>
      </c>
      <c r="BO8" s="1" t="s">
        <v>67</v>
      </c>
      <c r="BP8" s="1" t="s">
        <v>67</v>
      </c>
      <c r="BQ8" s="1" t="s">
        <v>80</v>
      </c>
      <c r="BR8" s="1" t="s">
        <v>79</v>
      </c>
      <c r="BS8" s="1" t="s">
        <v>66</v>
      </c>
      <c r="BT8" s="3">
        <v>0.45347222222222222</v>
      </c>
    </row>
    <row r="9" spans="1:72" ht="243" thickBot="1" x14ac:dyDescent="0.25">
      <c r="A9" s="1" t="s">
        <v>174</v>
      </c>
      <c r="B9" s="1" t="s">
        <v>55</v>
      </c>
      <c r="C9" s="1" t="s">
        <v>55</v>
      </c>
      <c r="D9" s="1" t="s">
        <v>55</v>
      </c>
      <c r="E9" s="1" t="s">
        <v>56</v>
      </c>
      <c r="F9" s="1" t="s">
        <v>55</v>
      </c>
      <c r="G9" s="1" t="s">
        <v>56</v>
      </c>
      <c r="H9" s="1" t="s">
        <v>56</v>
      </c>
      <c r="I9" s="5">
        <f t="shared" si="0"/>
        <v>2.0138888888888928E-2</v>
      </c>
      <c r="J9" s="5">
        <f t="shared" si="1"/>
        <v>1.2500000000000067E-2</v>
      </c>
      <c r="K9" s="3">
        <v>0.43402777777777773</v>
      </c>
      <c r="L9" s="2">
        <v>5</v>
      </c>
      <c r="M9" s="2">
        <v>3</v>
      </c>
      <c r="N9" s="2">
        <v>3</v>
      </c>
      <c r="O9" s="2">
        <v>3</v>
      </c>
      <c r="P9" s="2">
        <v>4</v>
      </c>
      <c r="Q9" s="2">
        <v>5</v>
      </c>
      <c r="R9" s="2">
        <v>3</v>
      </c>
      <c r="S9" s="2">
        <v>4</v>
      </c>
      <c r="T9" s="2">
        <v>5</v>
      </c>
      <c r="U9" s="2">
        <v>3</v>
      </c>
      <c r="V9" s="2">
        <v>2</v>
      </c>
      <c r="W9" s="2">
        <v>5</v>
      </c>
      <c r="X9" s="2">
        <v>4</v>
      </c>
      <c r="Y9" s="2">
        <v>3</v>
      </c>
      <c r="Z9" s="2">
        <v>5</v>
      </c>
      <c r="AA9" s="1" t="s">
        <v>60</v>
      </c>
      <c r="AB9" s="1" t="s">
        <v>72</v>
      </c>
      <c r="AC9" s="1"/>
      <c r="AD9" s="1"/>
      <c r="AE9" s="1" t="s">
        <v>60</v>
      </c>
      <c r="AF9" s="1" t="s">
        <v>60</v>
      </c>
      <c r="AG9" s="1" t="s">
        <v>73</v>
      </c>
      <c r="AH9" s="1" t="s">
        <v>73</v>
      </c>
      <c r="AI9" s="1" t="s">
        <v>60</v>
      </c>
      <c r="AJ9" s="1" t="s">
        <v>73</v>
      </c>
      <c r="AK9" s="1" t="s">
        <v>57</v>
      </c>
      <c r="AL9" s="1" t="s">
        <v>60</v>
      </c>
      <c r="AM9" s="5">
        <f t="shared" si="2"/>
        <v>4.1666666666666519E-3</v>
      </c>
      <c r="AN9" s="3">
        <v>0.4465277777777778</v>
      </c>
      <c r="AO9" s="1" t="s">
        <v>104</v>
      </c>
      <c r="AP9" s="1" t="s">
        <v>105</v>
      </c>
      <c r="AQ9" s="3">
        <v>0.45069444444444445</v>
      </c>
      <c r="AR9" s="6">
        <f t="shared" si="3"/>
        <v>2.0833333333333259E-3</v>
      </c>
      <c r="AS9" s="3">
        <v>0.45069444444444445</v>
      </c>
      <c r="AT9" s="1" t="s">
        <v>106</v>
      </c>
      <c r="AU9" s="1" t="s">
        <v>107</v>
      </c>
      <c r="AV9" s="3">
        <v>0.45277777777777778</v>
      </c>
      <c r="AW9" s="1" t="s">
        <v>65</v>
      </c>
      <c r="AX9" s="1" t="s">
        <v>66</v>
      </c>
      <c r="AY9" s="1" t="s">
        <v>79</v>
      </c>
      <c r="AZ9" s="1" t="s">
        <v>66</v>
      </c>
      <c r="BA9" s="1" t="s">
        <v>65</v>
      </c>
      <c r="BB9" s="1" t="s">
        <v>66</v>
      </c>
      <c r="BC9" s="1" t="s">
        <v>66</v>
      </c>
      <c r="BD9" s="1" t="s">
        <v>79</v>
      </c>
      <c r="BE9" s="1" t="s">
        <v>79</v>
      </c>
      <c r="BF9" s="1" t="s">
        <v>66</v>
      </c>
      <c r="BG9" s="1" t="s">
        <v>65</v>
      </c>
      <c r="BH9" s="1" t="s">
        <v>69</v>
      </c>
      <c r="BI9" s="1" t="s">
        <v>67</v>
      </c>
      <c r="BJ9" s="1" t="s">
        <v>68</v>
      </c>
      <c r="BK9" s="1" t="s">
        <v>81</v>
      </c>
      <c r="BL9" s="1" t="s">
        <v>71</v>
      </c>
      <c r="BM9" s="1" t="s">
        <v>70</v>
      </c>
      <c r="BN9" s="1" t="s">
        <v>69</v>
      </c>
      <c r="BO9" s="1" t="s">
        <v>67</v>
      </c>
      <c r="BP9" s="1" t="s">
        <v>69</v>
      </c>
      <c r="BQ9" s="1" t="s">
        <v>65</v>
      </c>
      <c r="BR9" s="1" t="s">
        <v>65</v>
      </c>
      <c r="BS9" s="1" t="s">
        <v>79</v>
      </c>
      <c r="BT9" s="3">
        <v>0.45416666666666666</v>
      </c>
    </row>
    <row r="10" spans="1:72" ht="204.75" thickBot="1" x14ac:dyDescent="0.25">
      <c r="A10" s="1" t="s">
        <v>174</v>
      </c>
      <c r="B10" s="1" t="s">
        <v>55</v>
      </c>
      <c r="C10" s="1" t="s">
        <v>55</v>
      </c>
      <c r="D10" s="1" t="s">
        <v>55</v>
      </c>
      <c r="E10" s="1" t="s">
        <v>56</v>
      </c>
      <c r="F10" s="1" t="s">
        <v>56</v>
      </c>
      <c r="G10" s="1" t="s">
        <v>56</v>
      </c>
      <c r="H10" s="1" t="s">
        <v>56</v>
      </c>
      <c r="I10" s="5">
        <f t="shared" si="0"/>
        <v>2.430555555555558E-2</v>
      </c>
      <c r="J10" s="5">
        <f t="shared" si="1"/>
        <v>6.9444444444444198E-3</v>
      </c>
      <c r="K10" s="3">
        <v>0.4375</v>
      </c>
      <c r="L10" s="2">
        <v>3</v>
      </c>
      <c r="M10" s="2">
        <v>4</v>
      </c>
      <c r="N10" s="2">
        <v>2</v>
      </c>
      <c r="O10" s="2">
        <v>2</v>
      </c>
      <c r="P10" s="2">
        <v>2</v>
      </c>
      <c r="Q10" s="2">
        <v>1</v>
      </c>
      <c r="R10" s="2">
        <v>4</v>
      </c>
      <c r="S10" s="2">
        <v>4</v>
      </c>
      <c r="T10" s="2">
        <v>2</v>
      </c>
      <c r="U10" s="2">
        <v>3</v>
      </c>
      <c r="V10" s="2">
        <v>2</v>
      </c>
      <c r="W10" s="2">
        <v>4</v>
      </c>
      <c r="X10" s="2">
        <v>4</v>
      </c>
      <c r="Y10" s="2">
        <v>3</v>
      </c>
      <c r="Z10" s="2">
        <v>5</v>
      </c>
      <c r="AA10" s="1" t="s">
        <v>59</v>
      </c>
      <c r="AB10" s="1" t="s">
        <v>60</v>
      </c>
      <c r="AC10" s="1" t="s">
        <v>60</v>
      </c>
      <c r="AD10" s="1" t="s">
        <v>57</v>
      </c>
      <c r="AE10" s="1" t="s">
        <v>74</v>
      </c>
      <c r="AF10" s="1" t="s">
        <v>60</v>
      </c>
      <c r="AG10" s="1" t="s">
        <v>74</v>
      </c>
      <c r="AH10" s="1"/>
      <c r="AI10" s="1" t="s">
        <v>60</v>
      </c>
      <c r="AJ10" s="1" t="s">
        <v>59</v>
      </c>
      <c r="AK10" s="1" t="s">
        <v>60</v>
      </c>
      <c r="AL10" s="1" t="s">
        <v>74</v>
      </c>
      <c r="AM10" s="5">
        <f t="shared" si="2"/>
        <v>6.9444444444444753E-3</v>
      </c>
      <c r="AN10" s="3">
        <v>0.44444444444444442</v>
      </c>
      <c r="AO10" s="1" t="s">
        <v>108</v>
      </c>
      <c r="AP10" s="1" t="s">
        <v>109</v>
      </c>
      <c r="AQ10" s="3">
        <v>0.4513888888888889</v>
      </c>
      <c r="AR10" s="6">
        <f t="shared" si="3"/>
        <v>3.4722222222222099E-3</v>
      </c>
      <c r="AS10" s="3">
        <v>0.4513888888888889</v>
      </c>
      <c r="AT10" s="1" t="s">
        <v>110</v>
      </c>
      <c r="AU10" s="1" t="s">
        <v>111</v>
      </c>
      <c r="AV10" s="3">
        <v>0.4548611111111111</v>
      </c>
      <c r="AW10" s="1" t="s">
        <v>66</v>
      </c>
      <c r="AX10" s="1" t="s">
        <v>66</v>
      </c>
      <c r="AY10" s="1" t="s">
        <v>66</v>
      </c>
      <c r="AZ10" s="1" t="s">
        <v>79</v>
      </c>
      <c r="BA10" s="1" t="s">
        <v>79</v>
      </c>
      <c r="BB10" s="1" t="s">
        <v>66</v>
      </c>
      <c r="BC10" s="1" t="s">
        <v>66</v>
      </c>
      <c r="BD10" s="1" t="s">
        <v>66</v>
      </c>
      <c r="BE10" s="1" t="s">
        <v>79</v>
      </c>
      <c r="BF10" s="1" t="s">
        <v>66</v>
      </c>
      <c r="BG10" s="1" t="s">
        <v>65</v>
      </c>
      <c r="BH10" s="1" t="s">
        <v>68</v>
      </c>
      <c r="BI10" s="1" t="s">
        <v>67</v>
      </c>
      <c r="BJ10" s="1" t="s">
        <v>67</v>
      </c>
      <c r="BK10" s="1" t="s">
        <v>70</v>
      </c>
      <c r="BL10" s="1" t="s">
        <v>71</v>
      </c>
      <c r="BM10" s="1" t="s">
        <v>71</v>
      </c>
      <c r="BN10" s="1" t="s">
        <v>67</v>
      </c>
      <c r="BO10" s="1" t="s">
        <v>68</v>
      </c>
      <c r="BP10" s="1" t="s">
        <v>68</v>
      </c>
      <c r="BQ10" s="1" t="s">
        <v>66</v>
      </c>
      <c r="BR10" s="1" t="s">
        <v>79</v>
      </c>
      <c r="BS10" s="1" t="s">
        <v>66</v>
      </c>
      <c r="BT10" s="3">
        <v>0.46180555555555558</v>
      </c>
    </row>
    <row r="11" spans="1:72" ht="345" thickBot="1" x14ac:dyDescent="0.25">
      <c r="A11" s="1" t="s">
        <v>174</v>
      </c>
      <c r="B11" s="1" t="s">
        <v>55</v>
      </c>
      <c r="C11" s="1" t="s">
        <v>55</v>
      </c>
      <c r="D11" s="1" t="s">
        <v>55</v>
      </c>
      <c r="E11" s="1" t="s">
        <v>56</v>
      </c>
      <c r="F11" s="1" t="s">
        <v>55</v>
      </c>
      <c r="G11" s="1" t="s">
        <v>55</v>
      </c>
      <c r="H11" s="1" t="s">
        <v>55</v>
      </c>
      <c r="I11" s="5">
        <f t="shared" si="0"/>
        <v>2.0138888888888873E-2</v>
      </c>
      <c r="J11" s="5">
        <f t="shared" si="1"/>
        <v>9.7222222222221877E-3</v>
      </c>
      <c r="K11" s="3">
        <v>0.43472222222222223</v>
      </c>
      <c r="L11" s="2">
        <v>3</v>
      </c>
      <c r="M11" s="2">
        <v>2</v>
      </c>
      <c r="N11" s="2">
        <v>1</v>
      </c>
      <c r="O11" s="2">
        <v>3</v>
      </c>
      <c r="P11" s="2">
        <v>2</v>
      </c>
      <c r="Q11" s="2">
        <v>1</v>
      </c>
      <c r="R11" s="2">
        <v>4</v>
      </c>
      <c r="S11" s="2">
        <v>3</v>
      </c>
      <c r="T11" s="2">
        <v>3</v>
      </c>
      <c r="U11" s="2">
        <v>3</v>
      </c>
      <c r="V11" s="2">
        <v>2</v>
      </c>
      <c r="W11" s="2">
        <v>2</v>
      </c>
      <c r="X11" s="2">
        <v>3</v>
      </c>
      <c r="Y11" s="2">
        <v>3</v>
      </c>
      <c r="Z11" s="2">
        <v>4</v>
      </c>
      <c r="AA11" s="1" t="s">
        <v>60</v>
      </c>
      <c r="AB11" s="1" t="s">
        <v>60</v>
      </c>
      <c r="AC11" s="1"/>
      <c r="AD11" s="1"/>
      <c r="AE11" s="1"/>
      <c r="AF11" s="1" t="s">
        <v>60</v>
      </c>
      <c r="AG11" s="1"/>
      <c r="AH11" s="1" t="s">
        <v>60</v>
      </c>
      <c r="AI11" s="1" t="s">
        <v>57</v>
      </c>
      <c r="AJ11" s="1"/>
      <c r="AK11" s="1"/>
      <c r="AL11" s="1" t="s">
        <v>74</v>
      </c>
      <c r="AM11" s="5">
        <f t="shared" si="2"/>
        <v>4.8611111111111494E-3</v>
      </c>
      <c r="AN11" s="3">
        <v>0.44444444444444442</v>
      </c>
      <c r="AO11" s="1" t="s">
        <v>112</v>
      </c>
      <c r="AP11" s="1" t="s">
        <v>113</v>
      </c>
      <c r="AQ11" s="3">
        <v>0.44930555555555557</v>
      </c>
      <c r="AR11" s="6">
        <f t="shared" si="3"/>
        <v>4.1666666666666519E-3</v>
      </c>
      <c r="AS11" s="3">
        <v>0.44930555555555557</v>
      </c>
      <c r="AT11" s="1" t="s">
        <v>114</v>
      </c>
      <c r="AU11" s="1" t="s">
        <v>115</v>
      </c>
      <c r="AV11" s="3">
        <v>0.45347222222222222</v>
      </c>
      <c r="AW11" s="1" t="s">
        <v>66</v>
      </c>
      <c r="AX11" s="1" t="s">
        <v>66</v>
      </c>
      <c r="AY11" s="1" t="s">
        <v>65</v>
      </c>
      <c r="AZ11" s="1" t="s">
        <v>65</v>
      </c>
      <c r="BA11" s="1" t="s">
        <v>65</v>
      </c>
      <c r="BB11" s="1" t="s">
        <v>66</v>
      </c>
      <c r="BC11" s="1" t="s">
        <v>66</v>
      </c>
      <c r="BD11" s="1" t="s">
        <v>65</v>
      </c>
      <c r="BE11" s="1" t="s">
        <v>65</v>
      </c>
      <c r="BF11" s="1" t="s">
        <v>65</v>
      </c>
      <c r="BG11" s="1" t="s">
        <v>65</v>
      </c>
      <c r="BH11" s="1" t="s">
        <v>67</v>
      </c>
      <c r="BI11" s="1" t="s">
        <v>68</v>
      </c>
      <c r="BJ11" s="1" t="s">
        <v>68</v>
      </c>
      <c r="BK11" s="1" t="s">
        <v>81</v>
      </c>
      <c r="BL11" s="1" t="s">
        <v>71</v>
      </c>
      <c r="BM11" s="1" t="s">
        <v>71</v>
      </c>
      <c r="BN11" s="1" t="s">
        <v>67</v>
      </c>
      <c r="BO11" s="1" t="s">
        <v>68</v>
      </c>
      <c r="BP11" s="1" t="s">
        <v>68</v>
      </c>
      <c r="BQ11" s="1" t="s">
        <v>80</v>
      </c>
      <c r="BR11" s="1" t="s">
        <v>66</v>
      </c>
      <c r="BS11" s="1" t="s">
        <v>65</v>
      </c>
      <c r="BT11" s="3">
        <v>0.4548611111111111</v>
      </c>
    </row>
    <row r="12" spans="1:72" ht="217.5" thickBot="1" x14ac:dyDescent="0.25">
      <c r="A12" s="1" t="s">
        <v>174</v>
      </c>
      <c r="B12" s="1" t="s">
        <v>55</v>
      </c>
      <c r="C12" s="1" t="s">
        <v>55</v>
      </c>
      <c r="D12" s="1" t="s">
        <v>55</v>
      </c>
      <c r="E12" s="1" t="s">
        <v>56</v>
      </c>
      <c r="F12" s="1" t="s">
        <v>56</v>
      </c>
      <c r="G12" s="1" t="s">
        <v>56</v>
      </c>
      <c r="H12" s="1" t="s">
        <v>55</v>
      </c>
      <c r="I12" s="5">
        <f t="shared" si="0"/>
        <v>2.0138888888888928E-2</v>
      </c>
      <c r="J12" s="5">
        <f t="shared" si="1"/>
        <v>1.1805555555555569E-2</v>
      </c>
      <c r="K12" s="3">
        <v>0.43541666666666662</v>
      </c>
      <c r="L12" s="2">
        <v>2</v>
      </c>
      <c r="M12" s="2">
        <v>3</v>
      </c>
      <c r="N12" s="2">
        <v>5</v>
      </c>
      <c r="O12" s="2">
        <v>5</v>
      </c>
      <c r="P12" s="2">
        <v>3</v>
      </c>
      <c r="Q12" s="2">
        <v>2</v>
      </c>
      <c r="R12" s="2">
        <v>3</v>
      </c>
      <c r="S12" s="2">
        <v>5</v>
      </c>
      <c r="T12" s="2">
        <v>3</v>
      </c>
      <c r="U12" s="2">
        <v>3</v>
      </c>
      <c r="V12" s="2">
        <v>5</v>
      </c>
      <c r="W12" s="2">
        <v>3</v>
      </c>
      <c r="X12" s="2">
        <v>4</v>
      </c>
      <c r="Y12" s="2">
        <v>5</v>
      </c>
      <c r="Z12" s="2">
        <v>3</v>
      </c>
      <c r="AA12" s="1" t="s">
        <v>60</v>
      </c>
      <c r="AB12" s="1" t="s">
        <v>60</v>
      </c>
      <c r="AC12" s="1" t="s">
        <v>60</v>
      </c>
      <c r="AD12" s="1" t="s">
        <v>60</v>
      </c>
      <c r="AE12" s="1" t="s">
        <v>74</v>
      </c>
      <c r="AF12" s="1" t="s">
        <v>73</v>
      </c>
      <c r="AG12" s="1"/>
      <c r="AH12" s="1" t="s">
        <v>57</v>
      </c>
      <c r="AI12" s="1"/>
      <c r="AJ12" s="1"/>
      <c r="AK12" s="1" t="s">
        <v>57</v>
      </c>
      <c r="AL12" s="1" t="s">
        <v>93</v>
      </c>
      <c r="AM12" s="5">
        <f t="shared" si="2"/>
        <v>4.1666666666667074E-3</v>
      </c>
      <c r="AN12" s="3">
        <v>0.44722222222222219</v>
      </c>
      <c r="AO12" s="1" t="s">
        <v>116</v>
      </c>
      <c r="AP12" s="1" t="s">
        <v>117</v>
      </c>
      <c r="AQ12" s="3">
        <v>0.4513888888888889</v>
      </c>
      <c r="AR12" s="6">
        <f t="shared" si="3"/>
        <v>2.0833333333333259E-3</v>
      </c>
      <c r="AS12" s="3">
        <v>0.45208333333333334</v>
      </c>
      <c r="AT12" s="1" t="s">
        <v>118</v>
      </c>
      <c r="AU12" s="1" t="s">
        <v>119</v>
      </c>
      <c r="AV12" s="3">
        <v>0.45416666666666666</v>
      </c>
      <c r="AW12" s="1" t="s">
        <v>65</v>
      </c>
      <c r="AX12" s="1" t="s">
        <v>65</v>
      </c>
      <c r="AY12" s="1" t="s">
        <v>65</v>
      </c>
      <c r="AZ12" s="1" t="s">
        <v>66</v>
      </c>
      <c r="BA12" s="1" t="s">
        <v>66</v>
      </c>
      <c r="BB12" s="1" t="s">
        <v>66</v>
      </c>
      <c r="BC12" s="1" t="s">
        <v>66</v>
      </c>
      <c r="BD12" s="1" t="s">
        <v>66</v>
      </c>
      <c r="BE12" s="1" t="s">
        <v>66</v>
      </c>
      <c r="BF12" s="1" t="s">
        <v>66</v>
      </c>
      <c r="BG12" s="1" t="s">
        <v>66</v>
      </c>
      <c r="BH12" s="1" t="s">
        <v>67</v>
      </c>
      <c r="BI12" s="1" t="s">
        <v>68</v>
      </c>
      <c r="BJ12" s="1" t="s">
        <v>67</v>
      </c>
      <c r="BK12" s="1" t="s">
        <v>71</v>
      </c>
      <c r="BL12" s="1" t="s">
        <v>71</v>
      </c>
      <c r="BM12" s="1" t="s">
        <v>71</v>
      </c>
      <c r="BN12" s="1" t="s">
        <v>67</v>
      </c>
      <c r="BO12" s="1" t="s">
        <v>68</v>
      </c>
      <c r="BP12" s="1" t="s">
        <v>68</v>
      </c>
      <c r="BQ12" s="1" t="s">
        <v>65</v>
      </c>
      <c r="BR12" s="1" t="s">
        <v>66</v>
      </c>
      <c r="BS12" s="1" t="s">
        <v>65</v>
      </c>
      <c r="BT12" s="3">
        <v>0.45555555555555555</v>
      </c>
    </row>
    <row r="13" spans="1:72" ht="332.25" thickBot="1" x14ac:dyDescent="0.25">
      <c r="A13" s="1" t="s">
        <v>174</v>
      </c>
      <c r="B13" s="1" t="s">
        <v>56</v>
      </c>
      <c r="C13" s="1" t="s">
        <v>56</v>
      </c>
      <c r="D13" s="1" t="s">
        <v>56</v>
      </c>
      <c r="E13" s="1" t="s">
        <v>56</v>
      </c>
      <c r="F13" s="1" t="s">
        <v>56</v>
      </c>
      <c r="G13" s="1" t="s">
        <v>56</v>
      </c>
      <c r="H13" s="1" t="s">
        <v>56</v>
      </c>
      <c r="I13" s="5">
        <f t="shared" si="0"/>
        <v>6.9444444444445308E-3</v>
      </c>
      <c r="J13" s="5">
        <f t="shared" si="1"/>
        <v>2.0833333333333259E-3</v>
      </c>
      <c r="K13" s="3">
        <v>0.53680555555555554</v>
      </c>
      <c r="L13" s="2">
        <v>3</v>
      </c>
      <c r="M13" s="2">
        <v>3</v>
      </c>
      <c r="N13" s="2">
        <v>3</v>
      </c>
      <c r="O13" s="2">
        <v>3</v>
      </c>
      <c r="P13" s="2">
        <v>3</v>
      </c>
      <c r="Q13" s="2">
        <v>3</v>
      </c>
      <c r="R13" s="2">
        <v>3</v>
      </c>
      <c r="S13" s="2">
        <v>3</v>
      </c>
      <c r="T13" s="2">
        <v>3</v>
      </c>
      <c r="U13" s="2">
        <v>3</v>
      </c>
      <c r="V13" s="2">
        <v>3</v>
      </c>
      <c r="W13" s="2">
        <v>3</v>
      </c>
      <c r="X13" s="2">
        <v>3</v>
      </c>
      <c r="Y13" s="2">
        <v>3</v>
      </c>
      <c r="Z13" s="2">
        <v>3</v>
      </c>
      <c r="AA13" s="1" t="s">
        <v>73</v>
      </c>
      <c r="AB13" s="1" t="s">
        <v>57</v>
      </c>
      <c r="AC13" s="1" t="s">
        <v>60</v>
      </c>
      <c r="AD13" s="1"/>
      <c r="AE13" s="1"/>
      <c r="AF13" s="1"/>
      <c r="AG13" s="1"/>
      <c r="AH13" s="1"/>
      <c r="AI13" s="1"/>
      <c r="AJ13" s="1"/>
      <c r="AK13" s="1"/>
      <c r="AL13" s="1"/>
      <c r="AM13" s="5">
        <f t="shared" si="2"/>
        <v>1.388888888888884E-3</v>
      </c>
      <c r="AN13" s="3">
        <v>0.53888888888888886</v>
      </c>
      <c r="AO13" s="1" t="s">
        <v>89</v>
      </c>
      <c r="AP13" s="1" t="s">
        <v>120</v>
      </c>
      <c r="AQ13" s="3">
        <v>0.54027777777777775</v>
      </c>
      <c r="AR13" s="6">
        <f t="shared" si="3"/>
        <v>2.7777777777777679E-3</v>
      </c>
      <c r="AS13" s="3">
        <v>0.54027777777777775</v>
      </c>
      <c r="AT13" s="1" t="s">
        <v>121</v>
      </c>
      <c r="AU13" s="1" t="s">
        <v>122</v>
      </c>
      <c r="AV13" s="3">
        <v>0.54305555555555551</v>
      </c>
      <c r="AW13" s="1" t="s">
        <v>65</v>
      </c>
      <c r="AX13" s="1" t="s">
        <v>65</v>
      </c>
      <c r="AY13" s="1" t="s">
        <v>65</v>
      </c>
      <c r="AZ13" s="1" t="s">
        <v>66</v>
      </c>
      <c r="BA13" s="1" t="s">
        <v>66</v>
      </c>
      <c r="BB13" s="1" t="s">
        <v>65</v>
      </c>
      <c r="BC13" s="1" t="s">
        <v>66</v>
      </c>
      <c r="BD13" s="1" t="s">
        <v>66</v>
      </c>
      <c r="BE13" s="1" t="s">
        <v>66</v>
      </c>
      <c r="BF13" s="1" t="s">
        <v>66</v>
      </c>
      <c r="BG13" s="1" t="s">
        <v>65</v>
      </c>
      <c r="BH13" s="1" t="s">
        <v>68</v>
      </c>
      <c r="BI13" s="1" t="s">
        <v>82</v>
      </c>
      <c r="BJ13" s="1" t="s">
        <v>67</v>
      </c>
      <c r="BK13" s="1" t="s">
        <v>70</v>
      </c>
      <c r="BL13" s="1" t="s">
        <v>88</v>
      </c>
      <c r="BM13" s="1" t="s">
        <v>71</v>
      </c>
      <c r="BN13" s="1" t="s">
        <v>68</v>
      </c>
      <c r="BO13" s="1" t="s">
        <v>67</v>
      </c>
      <c r="BP13" s="1" t="s">
        <v>67</v>
      </c>
      <c r="BQ13" s="1" t="s">
        <v>65</v>
      </c>
      <c r="BR13" s="1" t="s">
        <v>66</v>
      </c>
      <c r="BS13" s="1" t="s">
        <v>66</v>
      </c>
      <c r="BT13" s="3">
        <v>0.54375000000000007</v>
      </c>
    </row>
    <row r="14" spans="1:72" ht="192" thickBot="1" x14ac:dyDescent="0.25">
      <c r="A14" s="1" t="s">
        <v>174</v>
      </c>
      <c r="B14" s="1" t="s">
        <v>55</v>
      </c>
      <c r="C14" s="1" t="s">
        <v>56</v>
      </c>
      <c r="D14" s="1" t="s">
        <v>56</v>
      </c>
      <c r="E14" s="1" t="s">
        <v>56</v>
      </c>
      <c r="F14" s="1" t="s">
        <v>55</v>
      </c>
      <c r="G14" s="1" t="s">
        <v>55</v>
      </c>
      <c r="H14" s="1" t="s">
        <v>55</v>
      </c>
      <c r="I14" s="5">
        <f t="shared" si="0"/>
        <v>1.8055555555555602E-2</v>
      </c>
      <c r="J14" s="5">
        <f t="shared" si="1"/>
        <v>6.9444444444444198E-3</v>
      </c>
      <c r="K14" s="3">
        <v>0.52986111111111112</v>
      </c>
      <c r="L14" s="2">
        <v>3</v>
      </c>
      <c r="M14" s="2">
        <v>5</v>
      </c>
      <c r="N14" s="2">
        <v>2</v>
      </c>
      <c r="O14" s="2">
        <v>3</v>
      </c>
      <c r="P14" s="2">
        <v>2</v>
      </c>
      <c r="Q14" s="2">
        <v>5</v>
      </c>
      <c r="R14" s="2">
        <v>5</v>
      </c>
      <c r="S14" s="2">
        <v>3</v>
      </c>
      <c r="T14" s="2">
        <v>4</v>
      </c>
      <c r="U14" s="2">
        <v>4</v>
      </c>
      <c r="V14" s="2">
        <v>5</v>
      </c>
      <c r="W14" s="2">
        <v>3</v>
      </c>
      <c r="X14" s="2">
        <v>3</v>
      </c>
      <c r="Y14" s="2">
        <v>4</v>
      </c>
      <c r="Z14" s="2">
        <v>5</v>
      </c>
      <c r="AA14" s="1" t="s">
        <v>73</v>
      </c>
      <c r="AB14" s="1" t="s">
        <v>60</v>
      </c>
      <c r="AC14" s="1" t="s">
        <v>73</v>
      </c>
      <c r="AD14" s="1" t="s">
        <v>60</v>
      </c>
      <c r="AE14" s="1"/>
      <c r="AF14" s="1" t="s">
        <v>74</v>
      </c>
      <c r="AG14" s="1" t="s">
        <v>73</v>
      </c>
      <c r="AH14" s="1"/>
      <c r="AI14" s="1"/>
      <c r="AJ14" s="1" t="s">
        <v>60</v>
      </c>
      <c r="AK14" s="1" t="s">
        <v>60</v>
      </c>
      <c r="AL14" s="1" t="s">
        <v>123</v>
      </c>
      <c r="AM14" s="5">
        <f t="shared" si="2"/>
        <v>4.1666666666666519E-3</v>
      </c>
      <c r="AN14" s="3">
        <v>0.53680555555555554</v>
      </c>
      <c r="AO14" s="1" t="s">
        <v>124</v>
      </c>
      <c r="AP14" s="1" t="s">
        <v>125</v>
      </c>
      <c r="AQ14" s="3">
        <v>0.54097222222222219</v>
      </c>
      <c r="AR14" s="6">
        <f t="shared" si="3"/>
        <v>8.3333333333334147E-3</v>
      </c>
      <c r="AS14" s="3">
        <v>0.54097222222222219</v>
      </c>
      <c r="AT14" s="1" t="s">
        <v>126</v>
      </c>
      <c r="AU14" s="1" t="s">
        <v>127</v>
      </c>
      <c r="AV14" s="3">
        <v>0.5493055555555556</v>
      </c>
      <c r="AW14" s="1" t="s">
        <v>66</v>
      </c>
      <c r="AX14" s="1" t="s">
        <v>66</v>
      </c>
      <c r="AY14" s="1" t="s">
        <v>66</v>
      </c>
      <c r="AZ14" s="1" t="s">
        <v>79</v>
      </c>
      <c r="BA14" s="1" t="s">
        <v>66</v>
      </c>
      <c r="BB14" s="1" t="s">
        <v>66</v>
      </c>
      <c r="BC14" s="1" t="s">
        <v>79</v>
      </c>
      <c r="BD14" s="1" t="s">
        <v>65</v>
      </c>
      <c r="BE14" s="1" t="s">
        <v>66</v>
      </c>
      <c r="BF14" s="1" t="s">
        <v>66</v>
      </c>
      <c r="BG14" s="1" t="s">
        <v>66</v>
      </c>
      <c r="BH14" s="1" t="s">
        <v>68</v>
      </c>
      <c r="BI14" s="1" t="s">
        <v>82</v>
      </c>
      <c r="BJ14" s="1" t="s">
        <v>67</v>
      </c>
      <c r="BK14" s="1" t="s">
        <v>70</v>
      </c>
      <c r="BL14" s="1" t="s">
        <v>88</v>
      </c>
      <c r="BM14" s="1" t="s">
        <v>88</v>
      </c>
      <c r="BN14" s="1" t="s">
        <v>67</v>
      </c>
      <c r="BO14" s="1" t="s">
        <v>68</v>
      </c>
      <c r="BP14" s="1" t="s">
        <v>69</v>
      </c>
      <c r="BQ14" s="1" t="s">
        <v>66</v>
      </c>
      <c r="BR14" s="1" t="s">
        <v>79</v>
      </c>
      <c r="BS14" s="1" t="s">
        <v>66</v>
      </c>
      <c r="BT14" s="3">
        <v>0.54791666666666672</v>
      </c>
    </row>
    <row r="15" spans="1:72" ht="306.75" thickBot="1" x14ac:dyDescent="0.25">
      <c r="A15" s="1" t="s">
        <v>174</v>
      </c>
      <c r="B15" s="1" t="s">
        <v>55</v>
      </c>
      <c r="C15" s="1" t="s">
        <v>55</v>
      </c>
      <c r="D15" s="1" t="s">
        <v>55</v>
      </c>
      <c r="E15" s="1" t="s">
        <v>56</v>
      </c>
      <c r="F15" s="1" t="s">
        <v>55</v>
      </c>
      <c r="G15" s="1" t="s">
        <v>55</v>
      </c>
      <c r="H15" s="1" t="s">
        <v>55</v>
      </c>
      <c r="I15" s="5">
        <f t="shared" si="0"/>
        <v>2.2916666666666696E-2</v>
      </c>
      <c r="J15" s="5">
        <f t="shared" si="1"/>
        <v>1.1111111111111072E-2</v>
      </c>
      <c r="K15" s="3">
        <v>0.52916666666666667</v>
      </c>
      <c r="L15" s="2">
        <v>5</v>
      </c>
      <c r="M15" s="2">
        <v>3</v>
      </c>
      <c r="N15" s="2">
        <v>1</v>
      </c>
      <c r="O15" s="2">
        <v>5</v>
      </c>
      <c r="P15" s="2">
        <v>1</v>
      </c>
      <c r="Q15" s="2">
        <v>1</v>
      </c>
      <c r="R15" s="2">
        <v>5</v>
      </c>
      <c r="S15" s="2">
        <v>1</v>
      </c>
      <c r="T15" s="2">
        <v>1</v>
      </c>
      <c r="U15" s="2">
        <v>3</v>
      </c>
      <c r="V15" s="2">
        <v>1</v>
      </c>
      <c r="W15" s="2">
        <v>5</v>
      </c>
      <c r="X15" s="2">
        <v>5</v>
      </c>
      <c r="Y15" s="2">
        <v>1</v>
      </c>
      <c r="Z15" s="2">
        <v>1</v>
      </c>
      <c r="AA15" s="1" t="s">
        <v>60</v>
      </c>
      <c r="AB15" s="1" t="s">
        <v>60</v>
      </c>
      <c r="AC15" s="1"/>
      <c r="AD15" s="1" t="s">
        <v>72</v>
      </c>
      <c r="AE15" s="1" t="s">
        <v>128</v>
      </c>
      <c r="AF15" s="4" t="s">
        <v>128</v>
      </c>
      <c r="AG15" s="1"/>
      <c r="AH15" s="1" t="s">
        <v>73</v>
      </c>
      <c r="AI15" s="1" t="s">
        <v>73</v>
      </c>
      <c r="AJ15" s="1" t="s">
        <v>74</v>
      </c>
      <c r="AK15" s="1" t="s">
        <v>72</v>
      </c>
      <c r="AL15" s="1" t="s">
        <v>58</v>
      </c>
      <c r="AM15" s="5">
        <f t="shared" si="2"/>
        <v>4.8611111111112049E-3</v>
      </c>
      <c r="AN15" s="3">
        <v>0.54027777777777775</v>
      </c>
      <c r="AO15" s="1" t="s">
        <v>129</v>
      </c>
      <c r="AP15" s="1" t="s">
        <v>130</v>
      </c>
      <c r="AQ15" s="3">
        <v>0.54513888888888895</v>
      </c>
      <c r="AR15" s="6">
        <f t="shared" si="3"/>
        <v>4.8611111111112049E-3</v>
      </c>
      <c r="AS15" s="3">
        <v>0.54583333333333328</v>
      </c>
      <c r="AT15" s="1" t="s">
        <v>131</v>
      </c>
      <c r="AU15" s="1" t="s">
        <v>132</v>
      </c>
      <c r="AV15" s="3">
        <v>0.55069444444444449</v>
      </c>
      <c r="AW15" s="1" t="s">
        <v>79</v>
      </c>
      <c r="AX15" s="1" t="s">
        <v>65</v>
      </c>
      <c r="AY15" s="1" t="s">
        <v>80</v>
      </c>
      <c r="AZ15" s="1" t="s">
        <v>66</v>
      </c>
      <c r="BA15" s="1" t="s">
        <v>79</v>
      </c>
      <c r="BB15" s="1" t="s">
        <v>79</v>
      </c>
      <c r="BC15" s="1" t="s">
        <v>66</v>
      </c>
      <c r="BD15" s="1" t="s">
        <v>65</v>
      </c>
      <c r="BE15" s="1" t="s">
        <v>66</v>
      </c>
      <c r="BF15" s="1" t="s">
        <v>65</v>
      </c>
      <c r="BG15" s="1" t="s">
        <v>80</v>
      </c>
      <c r="BH15" s="1" t="s">
        <v>67</v>
      </c>
      <c r="BI15" s="1" t="s">
        <v>68</v>
      </c>
      <c r="BJ15" s="1" t="s">
        <v>67</v>
      </c>
      <c r="BK15" s="1" t="s">
        <v>88</v>
      </c>
      <c r="BL15" s="1" t="s">
        <v>70</v>
      </c>
      <c r="BM15" s="1" t="s">
        <v>71</v>
      </c>
      <c r="BN15" s="1" t="s">
        <v>67</v>
      </c>
      <c r="BO15" s="1" t="s">
        <v>69</v>
      </c>
      <c r="BP15" s="1" t="s">
        <v>68</v>
      </c>
      <c r="BQ15" s="1" t="s">
        <v>80</v>
      </c>
      <c r="BR15" s="1" t="s">
        <v>79</v>
      </c>
      <c r="BS15" s="1" t="s">
        <v>66</v>
      </c>
      <c r="BT15" s="3">
        <v>0.55208333333333337</v>
      </c>
    </row>
    <row r="16" spans="1:72" ht="357.75" thickBot="1" x14ac:dyDescent="0.25">
      <c r="A16" s="1" t="s">
        <v>174</v>
      </c>
      <c r="B16" s="1" t="s">
        <v>55</v>
      </c>
      <c r="C16" s="1" t="s">
        <v>55</v>
      </c>
      <c r="D16" s="1" t="s">
        <v>55</v>
      </c>
      <c r="E16" s="1" t="s">
        <v>56</v>
      </c>
      <c r="F16" s="1" t="s">
        <v>55</v>
      </c>
      <c r="G16" s="1" t="s">
        <v>55</v>
      </c>
      <c r="H16" s="1" t="s">
        <v>55</v>
      </c>
      <c r="I16" s="5">
        <f t="shared" si="0"/>
        <v>2.9861111111111116E-2</v>
      </c>
      <c r="J16" s="5">
        <f t="shared" si="1"/>
        <v>1.388888888888884E-2</v>
      </c>
      <c r="K16" s="3">
        <v>0.52916666666666667</v>
      </c>
      <c r="L16" s="2">
        <v>5</v>
      </c>
      <c r="M16" s="2">
        <v>3</v>
      </c>
      <c r="N16" s="2">
        <v>1</v>
      </c>
      <c r="O16" s="2">
        <v>5</v>
      </c>
      <c r="P16" s="2">
        <v>3</v>
      </c>
      <c r="Q16" s="2">
        <v>1</v>
      </c>
      <c r="R16" s="2">
        <v>1</v>
      </c>
      <c r="S16" s="2">
        <v>5</v>
      </c>
      <c r="T16" s="2">
        <v>3</v>
      </c>
      <c r="U16" s="2">
        <v>5</v>
      </c>
      <c r="V16" s="2">
        <v>1</v>
      </c>
      <c r="W16" s="2">
        <v>4</v>
      </c>
      <c r="X16" s="2">
        <v>1</v>
      </c>
      <c r="Y16" s="2">
        <v>3</v>
      </c>
      <c r="Z16" s="2">
        <v>5</v>
      </c>
      <c r="AA16" s="1" t="s">
        <v>93</v>
      </c>
      <c r="AB16" s="1" t="s">
        <v>133</v>
      </c>
      <c r="AC16" s="1" t="s">
        <v>133</v>
      </c>
      <c r="AD16" s="1" t="s">
        <v>99</v>
      </c>
      <c r="AE16" s="1" t="s">
        <v>73</v>
      </c>
      <c r="AF16" s="1" t="s">
        <v>99</v>
      </c>
      <c r="AG16" s="4" t="s">
        <v>99</v>
      </c>
      <c r="AH16" s="1"/>
      <c r="AI16" s="1" t="s">
        <v>99</v>
      </c>
      <c r="AJ16" s="1" t="s">
        <v>72</v>
      </c>
      <c r="AK16" s="1" t="s">
        <v>57</v>
      </c>
      <c r="AL16" s="1" t="s">
        <v>60</v>
      </c>
      <c r="AM16" s="5">
        <f t="shared" si="2"/>
        <v>6.2500000000000888E-3</v>
      </c>
      <c r="AN16" s="3">
        <v>0.54305555555555551</v>
      </c>
      <c r="AO16" s="1" t="s">
        <v>134</v>
      </c>
      <c r="AP16" s="1" t="s">
        <v>135</v>
      </c>
      <c r="AQ16" s="3">
        <v>0.5493055555555556</v>
      </c>
      <c r="AR16" s="6">
        <f t="shared" si="3"/>
        <v>5.5555555555556468E-3</v>
      </c>
      <c r="AS16" s="3">
        <v>0.54999999999999993</v>
      </c>
      <c r="AT16" s="1" t="s">
        <v>136</v>
      </c>
      <c r="AU16" s="1" t="s">
        <v>137</v>
      </c>
      <c r="AV16" s="3">
        <v>0.55555555555555558</v>
      </c>
      <c r="AW16" s="1" t="s">
        <v>66</v>
      </c>
      <c r="AX16" s="1" t="s">
        <v>66</v>
      </c>
      <c r="AY16" s="1" t="s">
        <v>80</v>
      </c>
      <c r="AZ16" s="1" t="s">
        <v>66</v>
      </c>
      <c r="BA16" s="1" t="s">
        <v>65</v>
      </c>
      <c r="BB16" s="1" t="s">
        <v>79</v>
      </c>
      <c r="BC16" s="1" t="s">
        <v>66</v>
      </c>
      <c r="BD16" s="1" t="s">
        <v>80</v>
      </c>
      <c r="BE16" s="1" t="s">
        <v>79</v>
      </c>
      <c r="BF16" s="1" t="s">
        <v>65</v>
      </c>
      <c r="BG16" s="1" t="s">
        <v>80</v>
      </c>
      <c r="BH16" s="1" t="s">
        <v>82</v>
      </c>
      <c r="BI16" s="1" t="s">
        <v>68</v>
      </c>
      <c r="BJ16" s="1" t="s">
        <v>68</v>
      </c>
      <c r="BK16" s="1" t="s">
        <v>71</v>
      </c>
      <c r="BL16" s="1" t="s">
        <v>70</v>
      </c>
      <c r="BM16" s="1" t="s">
        <v>70</v>
      </c>
      <c r="BN16" s="1" t="s">
        <v>82</v>
      </c>
      <c r="BO16" s="1" t="s">
        <v>69</v>
      </c>
      <c r="BP16" s="1" t="s">
        <v>68</v>
      </c>
      <c r="BQ16" s="1" t="s">
        <v>80</v>
      </c>
      <c r="BR16" s="1" t="s">
        <v>79</v>
      </c>
      <c r="BS16" s="1" t="s">
        <v>66</v>
      </c>
      <c r="BT16" s="3">
        <v>0.55902777777777779</v>
      </c>
    </row>
    <row r="17" spans="1:72" ht="357.75" thickBot="1" x14ac:dyDescent="0.25">
      <c r="A17" s="1" t="s">
        <v>171</v>
      </c>
      <c r="B17" s="1" t="s">
        <v>55</v>
      </c>
      <c r="C17" s="1" t="s">
        <v>56</v>
      </c>
      <c r="D17" s="1" t="s">
        <v>56</v>
      </c>
      <c r="E17" s="1" t="s">
        <v>56</v>
      </c>
      <c r="F17" s="1" t="s">
        <v>55</v>
      </c>
      <c r="G17" s="1" t="s">
        <v>55</v>
      </c>
      <c r="H17" s="1" t="s">
        <v>56</v>
      </c>
      <c r="I17" s="5">
        <f t="shared" si="0"/>
        <v>2.5694444444444464E-2</v>
      </c>
      <c r="J17" s="5">
        <f t="shared" si="1"/>
        <v>9.0277777777777457E-3</v>
      </c>
      <c r="K17" s="3">
        <v>0.52500000000000002</v>
      </c>
      <c r="L17" s="2">
        <v>1</v>
      </c>
      <c r="M17" s="2">
        <v>3</v>
      </c>
      <c r="N17" s="2">
        <v>5</v>
      </c>
      <c r="O17" s="2">
        <v>3</v>
      </c>
      <c r="P17" s="2">
        <v>5</v>
      </c>
      <c r="Q17" s="2">
        <v>1</v>
      </c>
      <c r="R17" s="2">
        <v>1</v>
      </c>
      <c r="S17" s="2">
        <v>5</v>
      </c>
      <c r="T17" s="2">
        <v>3</v>
      </c>
      <c r="U17" s="2">
        <v>3</v>
      </c>
      <c r="V17" s="2">
        <v>5</v>
      </c>
      <c r="W17" s="2">
        <v>3</v>
      </c>
      <c r="X17" s="2">
        <v>5</v>
      </c>
      <c r="Y17" s="2">
        <v>5</v>
      </c>
      <c r="Z17" s="2">
        <v>1</v>
      </c>
      <c r="AA17" s="1" t="s">
        <v>74</v>
      </c>
      <c r="AB17" s="1" t="s">
        <v>138</v>
      </c>
      <c r="AC17" s="1" t="s">
        <v>138</v>
      </c>
      <c r="AD17" s="1"/>
      <c r="AE17" s="1" t="s">
        <v>60</v>
      </c>
      <c r="AF17" s="1" t="s">
        <v>74</v>
      </c>
      <c r="AG17" s="1"/>
      <c r="AH17" s="1" t="s">
        <v>60</v>
      </c>
      <c r="AI17" s="1"/>
      <c r="AJ17" s="1" t="s">
        <v>74</v>
      </c>
      <c r="AK17" s="1" t="s">
        <v>138</v>
      </c>
      <c r="AL17" s="1" t="s">
        <v>74</v>
      </c>
      <c r="AM17" s="5">
        <f t="shared" si="2"/>
        <v>3.4722222222222099E-3</v>
      </c>
      <c r="AN17" s="3">
        <v>0.53402777777777777</v>
      </c>
      <c r="AO17" s="1" t="s">
        <v>139</v>
      </c>
      <c r="AP17" s="1" t="s">
        <v>140</v>
      </c>
      <c r="AQ17" s="3">
        <v>0.53749999999999998</v>
      </c>
      <c r="AR17" s="6">
        <f t="shared" si="3"/>
        <v>1.1111111111111072E-2</v>
      </c>
      <c r="AS17" s="3">
        <v>0.53749999999999998</v>
      </c>
      <c r="AT17" s="1" t="s">
        <v>141</v>
      </c>
      <c r="AU17" s="1" t="s">
        <v>142</v>
      </c>
      <c r="AV17" s="3">
        <v>0.54861111111111105</v>
      </c>
      <c r="AW17" s="1" t="s">
        <v>66</v>
      </c>
      <c r="AX17" s="1" t="s">
        <v>66</v>
      </c>
      <c r="AY17" s="1" t="s">
        <v>65</v>
      </c>
      <c r="AZ17" s="1" t="s">
        <v>65</v>
      </c>
      <c r="BA17" s="1" t="s">
        <v>80</v>
      </c>
      <c r="BB17" s="1" t="s">
        <v>79</v>
      </c>
      <c r="BC17" s="1" t="s">
        <v>66</v>
      </c>
      <c r="BD17" s="1" t="s">
        <v>65</v>
      </c>
      <c r="BE17" s="1" t="s">
        <v>66</v>
      </c>
      <c r="BF17" s="1" t="s">
        <v>65</v>
      </c>
      <c r="BG17" s="1" t="s">
        <v>65</v>
      </c>
      <c r="BH17" s="1" t="s">
        <v>82</v>
      </c>
      <c r="BI17" s="1" t="s">
        <v>67</v>
      </c>
      <c r="BJ17" s="1" t="s">
        <v>82</v>
      </c>
      <c r="BK17" s="1" t="s">
        <v>88</v>
      </c>
      <c r="BL17" s="1" t="s">
        <v>71</v>
      </c>
      <c r="BM17" s="1" t="s">
        <v>70</v>
      </c>
      <c r="BN17" s="1" t="s">
        <v>67</v>
      </c>
      <c r="BO17" s="1" t="s">
        <v>68</v>
      </c>
      <c r="BP17" s="1" t="s">
        <v>68</v>
      </c>
      <c r="BQ17" s="1" t="s">
        <v>66</v>
      </c>
      <c r="BR17" s="1" t="s">
        <v>79</v>
      </c>
      <c r="BS17" s="1" t="s">
        <v>65</v>
      </c>
      <c r="BT17" s="3">
        <v>0.55069444444444449</v>
      </c>
    </row>
    <row r="18" spans="1:72" ht="230.25" thickBot="1" x14ac:dyDescent="0.25">
      <c r="A18" s="1" t="s">
        <v>174</v>
      </c>
      <c r="B18" s="1" t="s">
        <v>55</v>
      </c>
      <c r="C18" s="1" t="s">
        <v>56</v>
      </c>
      <c r="D18" s="1" t="s">
        <v>56</v>
      </c>
      <c r="E18" s="1" t="s">
        <v>56</v>
      </c>
      <c r="F18" s="1" t="s">
        <v>55</v>
      </c>
      <c r="G18" s="1" t="s">
        <v>55</v>
      </c>
      <c r="H18" s="1" t="s">
        <v>55</v>
      </c>
      <c r="I18" s="5">
        <f t="shared" si="0"/>
        <v>2.777777777777778E-2</v>
      </c>
      <c r="J18" s="5">
        <f t="shared" si="1"/>
        <v>0.51180555555555551</v>
      </c>
      <c r="K18" s="3">
        <v>2.9166666666666664E-2</v>
      </c>
      <c r="L18" s="2">
        <v>4</v>
      </c>
      <c r="M18" s="2">
        <v>4</v>
      </c>
      <c r="N18" s="2">
        <v>5</v>
      </c>
      <c r="O18" s="2">
        <v>5</v>
      </c>
      <c r="P18" s="2">
        <v>5</v>
      </c>
      <c r="Q18" s="2">
        <v>4</v>
      </c>
      <c r="R18" s="2">
        <v>3</v>
      </c>
      <c r="S18" s="2">
        <v>5</v>
      </c>
      <c r="T18" s="2">
        <v>3</v>
      </c>
      <c r="U18" s="2">
        <v>3</v>
      </c>
      <c r="V18" s="2">
        <v>5</v>
      </c>
      <c r="W18" s="2">
        <v>4</v>
      </c>
      <c r="X18" s="2">
        <v>4</v>
      </c>
      <c r="Y18" s="2">
        <v>3</v>
      </c>
      <c r="Z18" s="2">
        <v>5</v>
      </c>
      <c r="AA18" s="1" t="s">
        <v>57</v>
      </c>
      <c r="AB18" s="1" t="s">
        <v>57</v>
      </c>
      <c r="AC18" s="1" t="s">
        <v>57</v>
      </c>
      <c r="AD18" s="1" t="s">
        <v>57</v>
      </c>
      <c r="AE18" s="1" t="s">
        <v>143</v>
      </c>
      <c r="AF18" s="1" t="s">
        <v>59</v>
      </c>
      <c r="AG18" s="1" t="s">
        <v>57</v>
      </c>
      <c r="AH18" s="1" t="s">
        <v>59</v>
      </c>
      <c r="AI18" s="1" t="s">
        <v>57</v>
      </c>
      <c r="AJ18" s="1" t="s">
        <v>57</v>
      </c>
      <c r="AK18" s="1" t="s">
        <v>57</v>
      </c>
      <c r="AL18" s="1" t="s">
        <v>59</v>
      </c>
      <c r="AM18" s="5">
        <f>AQ18-AN18</f>
        <v>7.6388888888888618E-3</v>
      </c>
      <c r="AN18" s="3">
        <v>0.54097222222222219</v>
      </c>
      <c r="AO18" s="1" t="s">
        <v>144</v>
      </c>
      <c r="AP18" s="1" t="s">
        <v>145</v>
      </c>
      <c r="AQ18" s="3">
        <v>0.54861111111111105</v>
      </c>
      <c r="AR18" s="6">
        <f t="shared" si="3"/>
        <v>8.3333333333334147E-3</v>
      </c>
      <c r="AS18" s="3">
        <v>0.54861111111111105</v>
      </c>
      <c r="AT18" s="1" t="s">
        <v>146</v>
      </c>
      <c r="AU18" s="1" t="s">
        <v>147</v>
      </c>
      <c r="AV18" s="3">
        <v>0.55694444444444446</v>
      </c>
      <c r="AW18" s="1" t="s">
        <v>66</v>
      </c>
      <c r="AX18" s="1" t="s">
        <v>79</v>
      </c>
      <c r="AY18" s="1" t="s">
        <v>66</v>
      </c>
      <c r="AZ18" s="1" t="s">
        <v>65</v>
      </c>
      <c r="BA18" s="1" t="s">
        <v>80</v>
      </c>
      <c r="BB18" s="1" t="s">
        <v>66</v>
      </c>
      <c r="BC18" s="1" t="s">
        <v>79</v>
      </c>
      <c r="BD18" s="1" t="s">
        <v>65</v>
      </c>
      <c r="BE18" s="1" t="s">
        <v>66</v>
      </c>
      <c r="BF18" s="1" t="s">
        <v>65</v>
      </c>
      <c r="BG18" s="1" t="s">
        <v>66</v>
      </c>
      <c r="BH18" s="1" t="s">
        <v>67</v>
      </c>
      <c r="BI18" s="1" t="s">
        <v>68</v>
      </c>
      <c r="BJ18" s="1" t="s">
        <v>69</v>
      </c>
      <c r="BK18" s="1" t="s">
        <v>71</v>
      </c>
      <c r="BL18" s="1" t="s">
        <v>70</v>
      </c>
      <c r="BM18" s="1" t="s">
        <v>81</v>
      </c>
      <c r="BN18" s="1" t="s">
        <v>67</v>
      </c>
      <c r="BO18" s="1" t="s">
        <v>68</v>
      </c>
      <c r="BP18" s="1" t="s">
        <v>69</v>
      </c>
      <c r="BQ18" s="1" t="s">
        <v>79</v>
      </c>
      <c r="BR18" s="1" t="s">
        <v>66</v>
      </c>
      <c r="BS18" s="1" t="s">
        <v>65</v>
      </c>
      <c r="BT18" s="3">
        <v>5.6944444444444443E-2</v>
      </c>
    </row>
    <row r="19" spans="1:72" ht="319.5" thickBot="1" x14ac:dyDescent="0.25">
      <c r="A19" s="1" t="s">
        <v>174</v>
      </c>
      <c r="B19" s="1" t="s">
        <v>55</v>
      </c>
      <c r="C19" s="1" t="s">
        <v>55</v>
      </c>
      <c r="D19" s="1" t="s">
        <v>55</v>
      </c>
      <c r="E19" s="1" t="s">
        <v>56</v>
      </c>
      <c r="F19" s="1" t="s">
        <v>55</v>
      </c>
      <c r="G19" s="1" t="s">
        <v>55</v>
      </c>
      <c r="H19" s="1" t="s">
        <v>55</v>
      </c>
      <c r="I19" s="5">
        <f t="shared" si="0"/>
        <v>2.430555555555558E-2</v>
      </c>
      <c r="J19" s="5">
        <f t="shared" si="1"/>
        <v>6.9444444444444198E-3</v>
      </c>
      <c r="K19" s="3">
        <v>0.39583333333333331</v>
      </c>
      <c r="L19" s="2">
        <v>5</v>
      </c>
      <c r="M19" s="2">
        <v>2</v>
      </c>
      <c r="N19" s="2">
        <v>3</v>
      </c>
      <c r="O19" s="2">
        <v>5</v>
      </c>
      <c r="P19" s="2">
        <v>4</v>
      </c>
      <c r="Q19" s="2">
        <v>2</v>
      </c>
      <c r="R19" s="2">
        <v>5</v>
      </c>
      <c r="S19" s="2">
        <v>4</v>
      </c>
      <c r="T19" s="2">
        <v>2</v>
      </c>
      <c r="U19" s="2">
        <v>5</v>
      </c>
      <c r="V19" s="2">
        <v>4</v>
      </c>
      <c r="W19" s="2">
        <v>3</v>
      </c>
      <c r="X19" s="2">
        <v>2</v>
      </c>
      <c r="Y19" s="2">
        <v>3</v>
      </c>
      <c r="Z19" s="2">
        <v>5</v>
      </c>
      <c r="AA19" s="1" t="s">
        <v>99</v>
      </c>
      <c r="AB19" s="1" t="s">
        <v>99</v>
      </c>
      <c r="AC19" s="1" t="s">
        <v>74</v>
      </c>
      <c r="AD19" s="1" t="s">
        <v>60</v>
      </c>
      <c r="AE19" s="1"/>
      <c r="AF19" s="1"/>
      <c r="AG19" s="1" t="s">
        <v>59</v>
      </c>
      <c r="AH19" s="1"/>
      <c r="AI19" s="1" t="s">
        <v>57</v>
      </c>
      <c r="AJ19" s="1" t="s">
        <v>60</v>
      </c>
      <c r="AK19" s="1"/>
      <c r="AL19" s="1" t="s">
        <v>99</v>
      </c>
      <c r="AM19" s="5">
        <f t="shared" si="2"/>
        <v>6.9444444444445308E-3</v>
      </c>
      <c r="AN19" s="3">
        <v>0.40277777777777773</v>
      </c>
      <c r="AO19" s="1" t="s">
        <v>148</v>
      </c>
      <c r="AP19" s="1" t="s">
        <v>149</v>
      </c>
      <c r="AQ19" s="3">
        <v>0.40972222222222227</v>
      </c>
      <c r="AR19" s="6">
        <f t="shared" si="3"/>
        <v>6.9444444444444198E-3</v>
      </c>
      <c r="AS19" s="3">
        <v>0.40972222222222227</v>
      </c>
      <c r="AT19" s="1" t="s">
        <v>150</v>
      </c>
      <c r="AU19" s="1" t="s">
        <v>151</v>
      </c>
      <c r="AV19" s="3">
        <v>0.41666666666666669</v>
      </c>
      <c r="AW19" s="1" t="s">
        <v>65</v>
      </c>
      <c r="AX19" s="1" t="s">
        <v>80</v>
      </c>
      <c r="AY19" s="1" t="s">
        <v>80</v>
      </c>
      <c r="AZ19" s="1" t="s">
        <v>79</v>
      </c>
      <c r="BA19" s="1" t="s">
        <v>79</v>
      </c>
      <c r="BB19" s="1" t="s">
        <v>66</v>
      </c>
      <c r="BC19" s="1" t="s">
        <v>80</v>
      </c>
      <c r="BD19" s="1" t="s">
        <v>80</v>
      </c>
      <c r="BE19" s="1" t="s">
        <v>66</v>
      </c>
      <c r="BF19" s="1" t="s">
        <v>66</v>
      </c>
      <c r="BG19" s="1" t="s">
        <v>80</v>
      </c>
      <c r="BH19" s="1" t="s">
        <v>82</v>
      </c>
      <c r="BI19" s="1" t="s">
        <v>68</v>
      </c>
      <c r="BJ19" s="1" t="s">
        <v>67</v>
      </c>
      <c r="BK19" s="1" t="s">
        <v>88</v>
      </c>
      <c r="BL19" s="1" t="s">
        <v>71</v>
      </c>
      <c r="BM19" s="1" t="s">
        <v>71</v>
      </c>
      <c r="BN19" s="1" t="s">
        <v>82</v>
      </c>
      <c r="BO19" s="1" t="s">
        <v>67</v>
      </c>
      <c r="BP19" s="1" t="s">
        <v>67</v>
      </c>
      <c r="BQ19" s="1" t="s">
        <v>80</v>
      </c>
      <c r="BR19" s="1" t="s">
        <v>66</v>
      </c>
      <c r="BS19" s="1" t="s">
        <v>80</v>
      </c>
      <c r="BT19" s="3">
        <v>0.4201388888888889</v>
      </c>
    </row>
    <row r="20" spans="1:72" ht="230.25" thickBot="1" x14ac:dyDescent="0.25">
      <c r="A20" s="1" t="s">
        <v>174</v>
      </c>
      <c r="B20" s="1" t="s">
        <v>55</v>
      </c>
      <c r="C20" s="1" t="s">
        <v>55</v>
      </c>
      <c r="D20" s="1" t="s">
        <v>55</v>
      </c>
      <c r="E20" s="1" t="s">
        <v>56</v>
      </c>
      <c r="F20" s="1" t="s">
        <v>56</v>
      </c>
      <c r="G20" s="1" t="s">
        <v>56</v>
      </c>
      <c r="H20" s="1" t="s">
        <v>55</v>
      </c>
      <c r="I20" s="5">
        <f t="shared" si="0"/>
        <v>1.7361111111111105E-2</v>
      </c>
      <c r="J20" s="5">
        <f t="shared" si="1"/>
        <v>1.0416666666666685E-2</v>
      </c>
      <c r="K20" s="3">
        <v>0.4375</v>
      </c>
      <c r="L20" s="2">
        <v>4</v>
      </c>
      <c r="M20" s="2">
        <v>3</v>
      </c>
      <c r="N20" s="2">
        <v>5</v>
      </c>
      <c r="O20" s="2">
        <v>5</v>
      </c>
      <c r="P20" s="2">
        <v>2</v>
      </c>
      <c r="Q20" s="2">
        <v>3</v>
      </c>
      <c r="R20" s="2">
        <v>5</v>
      </c>
      <c r="S20" s="2">
        <v>3</v>
      </c>
      <c r="T20" s="2">
        <v>2</v>
      </c>
      <c r="U20" s="2">
        <v>3</v>
      </c>
      <c r="V20" s="2">
        <v>5</v>
      </c>
      <c r="W20" s="2">
        <v>4</v>
      </c>
      <c r="X20" s="2">
        <v>5</v>
      </c>
      <c r="Y20" s="2">
        <v>3</v>
      </c>
      <c r="Z20" s="2">
        <v>4</v>
      </c>
      <c r="AA20" s="1" t="s">
        <v>60</v>
      </c>
      <c r="AB20" s="1" t="s">
        <v>57</v>
      </c>
      <c r="AC20" s="1"/>
      <c r="AD20" s="1" t="s">
        <v>73</v>
      </c>
      <c r="AE20" s="1" t="s">
        <v>74</v>
      </c>
      <c r="AF20" s="1" t="s">
        <v>74</v>
      </c>
      <c r="AG20" s="1" t="s">
        <v>72</v>
      </c>
      <c r="AH20" s="1"/>
      <c r="AI20" s="1" t="s">
        <v>57</v>
      </c>
      <c r="AJ20" s="1"/>
      <c r="AK20" s="1" t="s">
        <v>57</v>
      </c>
      <c r="AL20" s="1" t="s">
        <v>57</v>
      </c>
      <c r="AM20" s="5">
        <f t="shared" si="2"/>
        <v>2.0833333333333259E-3</v>
      </c>
      <c r="AN20" s="3">
        <v>0.44791666666666669</v>
      </c>
      <c r="AO20" s="1" t="s">
        <v>152</v>
      </c>
      <c r="AP20" s="1" t="s">
        <v>153</v>
      </c>
      <c r="AQ20" s="3">
        <v>0.45</v>
      </c>
      <c r="AR20" s="6">
        <f t="shared" si="3"/>
        <v>2.7777777777777679E-3</v>
      </c>
      <c r="AS20" s="3">
        <v>0.45</v>
      </c>
      <c r="AT20" s="1" t="s">
        <v>154</v>
      </c>
      <c r="AU20" s="1" t="s">
        <v>155</v>
      </c>
      <c r="AV20" s="3">
        <v>0.45277777777777778</v>
      </c>
      <c r="AW20" s="1" t="s">
        <v>80</v>
      </c>
      <c r="AX20" s="1" t="s">
        <v>80</v>
      </c>
      <c r="AY20" s="1" t="s">
        <v>66</v>
      </c>
      <c r="AZ20" s="1" t="s">
        <v>65</v>
      </c>
      <c r="BA20" s="1" t="s">
        <v>65</v>
      </c>
      <c r="BB20" s="1" t="s">
        <v>65</v>
      </c>
      <c r="BC20" s="1" t="s">
        <v>65</v>
      </c>
      <c r="BD20" s="1" t="s">
        <v>66</v>
      </c>
      <c r="BE20" s="1" t="s">
        <v>79</v>
      </c>
      <c r="BF20" s="1" t="s">
        <v>66</v>
      </c>
      <c r="BG20" s="1" t="s">
        <v>65</v>
      </c>
      <c r="BH20" s="1" t="s">
        <v>68</v>
      </c>
      <c r="BI20" s="1" t="s">
        <v>82</v>
      </c>
      <c r="BJ20" s="1" t="s">
        <v>67</v>
      </c>
      <c r="BK20" s="1" t="s">
        <v>70</v>
      </c>
      <c r="BL20" s="1" t="s">
        <v>71</v>
      </c>
      <c r="BM20" s="1" t="s">
        <v>71</v>
      </c>
      <c r="BN20" s="1" t="s">
        <v>69</v>
      </c>
      <c r="BO20" s="1" t="s">
        <v>67</v>
      </c>
      <c r="BP20" s="1" t="s">
        <v>67</v>
      </c>
      <c r="BQ20" s="1" t="s">
        <v>80</v>
      </c>
      <c r="BR20" s="1" t="s">
        <v>79</v>
      </c>
      <c r="BS20" s="1" t="s">
        <v>66</v>
      </c>
      <c r="BT20" s="3">
        <v>0.4548611111111111</v>
      </c>
    </row>
    <row r="21" spans="1:72" ht="332.25" thickBot="1" x14ac:dyDescent="0.25">
      <c r="A21" s="1" t="s">
        <v>174</v>
      </c>
      <c r="B21" s="1" t="s">
        <v>55</v>
      </c>
      <c r="C21" s="1" t="s">
        <v>55</v>
      </c>
      <c r="D21" s="1" t="s">
        <v>56</v>
      </c>
      <c r="E21" s="1" t="s">
        <v>56</v>
      </c>
      <c r="F21" s="1" t="s">
        <v>56</v>
      </c>
      <c r="G21" s="1" t="s">
        <v>55</v>
      </c>
      <c r="H21" s="1" t="s">
        <v>55</v>
      </c>
      <c r="I21" s="5">
        <f t="shared" si="0"/>
        <v>3.125E-2</v>
      </c>
      <c r="J21" s="5">
        <f t="shared" si="1"/>
        <v>6.9444444444444198E-3</v>
      </c>
      <c r="K21" s="3">
        <v>0.4375</v>
      </c>
      <c r="L21" s="2">
        <v>3</v>
      </c>
      <c r="M21" s="2">
        <v>4</v>
      </c>
      <c r="N21" s="2">
        <v>5</v>
      </c>
      <c r="O21" s="2">
        <v>4</v>
      </c>
      <c r="P21" s="2">
        <v>4</v>
      </c>
      <c r="Q21" s="2">
        <v>5</v>
      </c>
      <c r="R21" s="2">
        <v>5</v>
      </c>
      <c r="S21" s="2">
        <v>4</v>
      </c>
      <c r="T21" s="2">
        <v>3</v>
      </c>
      <c r="U21" s="2">
        <v>5</v>
      </c>
      <c r="V21" s="2">
        <v>3</v>
      </c>
      <c r="W21" s="2">
        <v>4</v>
      </c>
      <c r="X21" s="2">
        <v>4</v>
      </c>
      <c r="Y21" s="2">
        <v>5</v>
      </c>
      <c r="Z21" s="2">
        <v>3</v>
      </c>
      <c r="AA21" s="1" t="s">
        <v>60</v>
      </c>
      <c r="AB21" s="1" t="s">
        <v>57</v>
      </c>
      <c r="AC21" s="1" t="s">
        <v>59</v>
      </c>
      <c r="AD21" s="1" t="s">
        <v>59</v>
      </c>
      <c r="AE21" s="1" t="s">
        <v>60</v>
      </c>
      <c r="AF21" s="1" t="s">
        <v>73</v>
      </c>
      <c r="AG21" s="1" t="s">
        <v>60</v>
      </c>
      <c r="AH21" s="1" t="s">
        <v>74</v>
      </c>
      <c r="AI21" s="1" t="s">
        <v>57</v>
      </c>
      <c r="AJ21" s="1" t="s">
        <v>74</v>
      </c>
      <c r="AK21" s="1" t="s">
        <v>57</v>
      </c>
      <c r="AL21" s="1" t="s">
        <v>60</v>
      </c>
      <c r="AM21" s="5">
        <f t="shared" si="2"/>
        <v>6.9444444444444753E-3</v>
      </c>
      <c r="AN21" s="3">
        <v>0.44444444444444442</v>
      </c>
      <c r="AO21" s="1" t="s">
        <v>156</v>
      </c>
      <c r="AP21" s="1" t="s">
        <v>157</v>
      </c>
      <c r="AQ21" s="3">
        <v>0.4513888888888889</v>
      </c>
      <c r="AR21" s="6">
        <f t="shared" si="3"/>
        <v>6.9444444444444198E-3</v>
      </c>
      <c r="AS21" s="3">
        <v>0.4513888888888889</v>
      </c>
      <c r="AT21" s="1" t="s">
        <v>158</v>
      </c>
      <c r="AU21" s="1" t="s">
        <v>159</v>
      </c>
      <c r="AV21" s="3">
        <v>0.45833333333333331</v>
      </c>
      <c r="AW21" s="1" t="s">
        <v>66</v>
      </c>
      <c r="AX21" s="1" t="s">
        <v>66</v>
      </c>
      <c r="AY21" s="1" t="s">
        <v>80</v>
      </c>
      <c r="AZ21" s="1" t="s">
        <v>66</v>
      </c>
      <c r="BA21" s="1" t="s">
        <v>65</v>
      </c>
      <c r="BB21" s="1" t="s">
        <v>66</v>
      </c>
      <c r="BC21" s="1" t="s">
        <v>65</v>
      </c>
      <c r="BD21" s="1" t="s">
        <v>80</v>
      </c>
      <c r="BE21" s="1" t="s">
        <v>79</v>
      </c>
      <c r="BF21" s="1" t="s">
        <v>66</v>
      </c>
      <c r="BG21" s="1" t="s">
        <v>80</v>
      </c>
      <c r="BH21" s="1" t="s">
        <v>82</v>
      </c>
      <c r="BI21" s="1" t="s">
        <v>67</v>
      </c>
      <c r="BJ21" s="1" t="s">
        <v>67</v>
      </c>
      <c r="BK21" s="1" t="s">
        <v>88</v>
      </c>
      <c r="BL21" s="1" t="s">
        <v>70</v>
      </c>
      <c r="BM21" s="1" t="s">
        <v>71</v>
      </c>
      <c r="BN21" s="1" t="s">
        <v>82</v>
      </c>
      <c r="BO21" s="1" t="s">
        <v>67</v>
      </c>
      <c r="BP21" s="1" t="s">
        <v>68</v>
      </c>
      <c r="BQ21" s="1" t="s">
        <v>80</v>
      </c>
      <c r="BR21" s="1" t="s">
        <v>66</v>
      </c>
      <c r="BS21" s="1" t="s">
        <v>66</v>
      </c>
      <c r="BT21" s="3">
        <v>0.46875</v>
      </c>
    </row>
    <row r="22" spans="1:72" ht="230.25" thickBot="1" x14ac:dyDescent="0.25">
      <c r="A22" s="1" t="s">
        <v>174</v>
      </c>
      <c r="B22" s="1" t="s">
        <v>55</v>
      </c>
      <c r="C22" s="1" t="s">
        <v>55</v>
      </c>
      <c r="D22" s="1" t="s">
        <v>55</v>
      </c>
      <c r="E22" s="1" t="s">
        <v>56</v>
      </c>
      <c r="F22" s="1" t="s">
        <v>55</v>
      </c>
      <c r="G22" s="1" t="s">
        <v>56</v>
      </c>
      <c r="H22" s="1" t="s">
        <v>55</v>
      </c>
      <c r="I22" s="5">
        <f t="shared" si="0"/>
        <v>1.8055555555555547E-2</v>
      </c>
      <c r="J22" s="5">
        <f t="shared" si="1"/>
        <v>9.0277777777778012E-3</v>
      </c>
      <c r="K22" s="3">
        <v>0.43472222222222223</v>
      </c>
      <c r="L22" s="2">
        <v>3</v>
      </c>
      <c r="M22" s="2">
        <v>3</v>
      </c>
      <c r="N22" s="2">
        <v>5</v>
      </c>
      <c r="O22" s="2">
        <v>5</v>
      </c>
      <c r="P22" s="2">
        <v>4</v>
      </c>
      <c r="Q22" s="2">
        <v>4</v>
      </c>
      <c r="R22" s="2">
        <v>5</v>
      </c>
      <c r="S22" s="2">
        <v>3</v>
      </c>
      <c r="T22" s="2">
        <v>3</v>
      </c>
      <c r="U22" s="2">
        <v>2</v>
      </c>
      <c r="V22" s="2">
        <v>5</v>
      </c>
      <c r="W22" s="2">
        <v>1</v>
      </c>
      <c r="X22" s="2">
        <v>3</v>
      </c>
      <c r="Y22" s="2">
        <v>5</v>
      </c>
      <c r="Z22" s="2">
        <v>4</v>
      </c>
      <c r="AA22" s="1" t="s">
        <v>74</v>
      </c>
      <c r="AB22" s="1"/>
      <c r="AC22" s="1"/>
      <c r="AD22" s="1"/>
      <c r="AE22" s="1" t="s">
        <v>59</v>
      </c>
      <c r="AF22" s="1" t="s">
        <v>59</v>
      </c>
      <c r="AG22" s="1"/>
      <c r="AH22" s="1" t="s">
        <v>59</v>
      </c>
      <c r="AI22" s="1" t="s">
        <v>59</v>
      </c>
      <c r="AJ22" s="1"/>
      <c r="AK22" s="1"/>
      <c r="AL22" s="1" t="s">
        <v>58</v>
      </c>
      <c r="AM22" s="5">
        <f t="shared" si="2"/>
        <v>4.1666666666666519E-3</v>
      </c>
      <c r="AN22" s="3">
        <v>0.44375000000000003</v>
      </c>
      <c r="AO22" s="1" t="s">
        <v>160</v>
      </c>
      <c r="AP22" s="1" t="s">
        <v>161</v>
      </c>
      <c r="AQ22" s="3">
        <v>0.44791666666666669</v>
      </c>
      <c r="AR22" s="6">
        <f t="shared" si="3"/>
        <v>3.4722222222222099E-3</v>
      </c>
      <c r="AS22" s="3">
        <v>0.44791666666666669</v>
      </c>
      <c r="AT22" s="1" t="s">
        <v>160</v>
      </c>
      <c r="AU22" s="1" t="s">
        <v>162</v>
      </c>
      <c r="AV22" s="3">
        <v>0.4513888888888889</v>
      </c>
      <c r="AW22" s="1" t="s">
        <v>66</v>
      </c>
      <c r="AX22" s="1" t="s">
        <v>66</v>
      </c>
      <c r="AY22" s="1" t="s">
        <v>65</v>
      </c>
      <c r="AZ22" s="1" t="s">
        <v>66</v>
      </c>
      <c r="BA22" s="1" t="s">
        <v>66</v>
      </c>
      <c r="BB22" s="1" t="s">
        <v>79</v>
      </c>
      <c r="BC22" s="1" t="s">
        <v>79</v>
      </c>
      <c r="BD22" s="1" t="s">
        <v>66</v>
      </c>
      <c r="BE22" s="1" t="s">
        <v>66</v>
      </c>
      <c r="BF22" s="1" t="s">
        <v>66</v>
      </c>
      <c r="BG22" s="1" t="s">
        <v>65</v>
      </c>
      <c r="BH22" s="1" t="s">
        <v>82</v>
      </c>
      <c r="BI22" s="1" t="s">
        <v>67</v>
      </c>
      <c r="BJ22" s="1" t="s">
        <v>67</v>
      </c>
      <c r="BK22" s="1" t="s">
        <v>88</v>
      </c>
      <c r="BL22" s="1" t="s">
        <v>71</v>
      </c>
      <c r="BM22" s="1" t="s">
        <v>71</v>
      </c>
      <c r="BN22" s="1" t="s">
        <v>67</v>
      </c>
      <c r="BO22" s="1" t="s">
        <v>68</v>
      </c>
      <c r="BP22" s="1" t="s">
        <v>68</v>
      </c>
      <c r="BQ22" s="1" t="s">
        <v>80</v>
      </c>
      <c r="BR22" s="1" t="s">
        <v>66</v>
      </c>
      <c r="BS22" s="1" t="s">
        <v>65</v>
      </c>
      <c r="BT22" s="3">
        <v>0.45277777777777778</v>
      </c>
    </row>
    <row r="23" spans="1:72" ht="294" thickBot="1" x14ac:dyDescent="0.25">
      <c r="A23" s="1" t="s">
        <v>174</v>
      </c>
      <c r="B23" s="1" t="s">
        <v>55</v>
      </c>
      <c r="C23" s="1" t="s">
        <v>55</v>
      </c>
      <c r="D23" s="1" t="s">
        <v>55</v>
      </c>
      <c r="E23" s="1" t="s">
        <v>56</v>
      </c>
      <c r="F23" s="1" t="s">
        <v>55</v>
      </c>
      <c r="G23" s="1" t="s">
        <v>55</v>
      </c>
      <c r="H23" s="1" t="s">
        <v>55</v>
      </c>
      <c r="I23" s="5">
        <f t="shared" si="0"/>
        <v>2.5000000000000078E-2</v>
      </c>
      <c r="J23" s="5">
        <f t="shared" si="1"/>
        <v>1.3888888888888951E-2</v>
      </c>
      <c r="K23" s="3">
        <v>0.43402777777777773</v>
      </c>
      <c r="L23" s="2">
        <v>4</v>
      </c>
      <c r="M23" s="2">
        <v>5</v>
      </c>
      <c r="N23" s="2">
        <v>5</v>
      </c>
      <c r="O23" s="2">
        <v>4</v>
      </c>
      <c r="P23" s="2">
        <v>5</v>
      </c>
      <c r="Q23" s="2">
        <v>4</v>
      </c>
      <c r="R23" s="2">
        <v>4</v>
      </c>
      <c r="S23" s="2">
        <v>4</v>
      </c>
      <c r="T23" s="2">
        <v>5</v>
      </c>
      <c r="U23" s="2">
        <v>3</v>
      </c>
      <c r="V23" s="2">
        <v>1</v>
      </c>
      <c r="W23" s="2">
        <v>5</v>
      </c>
      <c r="X23" s="2">
        <v>4</v>
      </c>
      <c r="Y23" s="2">
        <v>4</v>
      </c>
      <c r="Z23" s="2">
        <v>5</v>
      </c>
      <c r="AA23" s="1"/>
      <c r="AB23" s="1" t="s">
        <v>60</v>
      </c>
      <c r="AC23" s="1"/>
      <c r="AD23" s="1" t="s">
        <v>133</v>
      </c>
      <c r="AE23" s="1" t="s">
        <v>74</v>
      </c>
      <c r="AF23" s="1"/>
      <c r="AG23" s="1" t="s">
        <v>73</v>
      </c>
      <c r="AH23" s="1" t="s">
        <v>73</v>
      </c>
      <c r="AI23" s="1" t="s">
        <v>138</v>
      </c>
      <c r="AJ23" s="1" t="s">
        <v>72</v>
      </c>
      <c r="AK23" s="1" t="s">
        <v>143</v>
      </c>
      <c r="AL23" s="1"/>
      <c r="AM23" s="5">
        <f t="shared" si="2"/>
        <v>3.4722222222222099E-3</v>
      </c>
      <c r="AN23" s="3">
        <v>0.44791666666666669</v>
      </c>
      <c r="AO23" s="1" t="s">
        <v>163</v>
      </c>
      <c r="AP23" s="1" t="s">
        <v>164</v>
      </c>
      <c r="AQ23" s="3">
        <v>0.4513888888888889</v>
      </c>
      <c r="AR23" s="6">
        <f t="shared" si="3"/>
        <v>5.5555555555555358E-3</v>
      </c>
      <c r="AS23" s="3">
        <v>0.4513888888888889</v>
      </c>
      <c r="AT23" s="1" t="s">
        <v>165</v>
      </c>
      <c r="AU23" s="1" t="s">
        <v>166</v>
      </c>
      <c r="AV23" s="3">
        <v>0.45694444444444443</v>
      </c>
      <c r="AW23" s="1" t="s">
        <v>66</v>
      </c>
      <c r="AX23" s="1" t="s">
        <v>80</v>
      </c>
      <c r="AY23" s="1" t="s">
        <v>66</v>
      </c>
      <c r="AZ23" s="1" t="s">
        <v>65</v>
      </c>
      <c r="BA23" s="1" t="s">
        <v>79</v>
      </c>
      <c r="BB23" s="1" t="s">
        <v>66</v>
      </c>
      <c r="BC23" s="1" t="s">
        <v>80</v>
      </c>
      <c r="BD23" s="1" t="s">
        <v>65</v>
      </c>
      <c r="BE23" s="1" t="s">
        <v>79</v>
      </c>
      <c r="BF23" s="1" t="s">
        <v>65</v>
      </c>
      <c r="BG23" s="1" t="s">
        <v>66</v>
      </c>
      <c r="BH23" s="1" t="s">
        <v>67</v>
      </c>
      <c r="BI23" s="1" t="s">
        <v>68</v>
      </c>
      <c r="BJ23" s="1" t="s">
        <v>82</v>
      </c>
      <c r="BK23" s="1" t="s">
        <v>88</v>
      </c>
      <c r="BL23" s="1" t="s">
        <v>70</v>
      </c>
      <c r="BM23" s="1" t="s">
        <v>88</v>
      </c>
      <c r="BN23" s="1" t="s">
        <v>82</v>
      </c>
      <c r="BO23" s="1" t="s">
        <v>69</v>
      </c>
      <c r="BP23" s="1" t="s">
        <v>68</v>
      </c>
      <c r="BQ23" s="1" t="s">
        <v>66</v>
      </c>
      <c r="BR23" s="1" t="s">
        <v>66</v>
      </c>
      <c r="BS23" s="1" t="s">
        <v>65</v>
      </c>
      <c r="BT23" s="3">
        <v>0.45902777777777781</v>
      </c>
    </row>
    <row r="24" spans="1:72" ht="230.25" thickBot="1" x14ac:dyDescent="0.25">
      <c r="A24" s="1" t="s">
        <v>174</v>
      </c>
      <c r="B24" s="1" t="s">
        <v>55</v>
      </c>
      <c r="C24" s="1" t="s">
        <v>55</v>
      </c>
      <c r="D24" s="1" t="s">
        <v>56</v>
      </c>
      <c r="E24" s="1" t="s">
        <v>56</v>
      </c>
      <c r="F24" s="1" t="s">
        <v>55</v>
      </c>
      <c r="G24" s="1" t="s">
        <v>55</v>
      </c>
      <c r="H24" s="1" t="s">
        <v>55</v>
      </c>
      <c r="I24" s="5">
        <f t="shared" si="0"/>
        <v>2.6388888888888851E-2</v>
      </c>
      <c r="J24" s="5">
        <f t="shared" si="1"/>
        <v>9.0277777777778012E-3</v>
      </c>
      <c r="K24" s="3">
        <v>0.4375</v>
      </c>
      <c r="L24" s="2">
        <v>3</v>
      </c>
      <c r="M24" s="2">
        <v>5</v>
      </c>
      <c r="N24" s="2">
        <v>2</v>
      </c>
      <c r="O24" s="2">
        <v>1</v>
      </c>
      <c r="P24" s="2">
        <v>3</v>
      </c>
      <c r="Q24" s="2">
        <v>5</v>
      </c>
      <c r="R24" s="2">
        <v>1</v>
      </c>
      <c r="S24" s="2">
        <v>3</v>
      </c>
      <c r="T24" s="2">
        <v>5</v>
      </c>
      <c r="U24" s="2">
        <v>3</v>
      </c>
      <c r="V24" s="2">
        <v>5</v>
      </c>
      <c r="W24" s="2">
        <v>2</v>
      </c>
      <c r="X24" s="2">
        <v>5</v>
      </c>
      <c r="Y24" s="2">
        <v>3</v>
      </c>
      <c r="Z24" s="2">
        <v>1</v>
      </c>
      <c r="AA24" s="1"/>
      <c r="AB24" s="1" t="s">
        <v>57</v>
      </c>
      <c r="AC24" s="1" t="s">
        <v>60</v>
      </c>
      <c r="AD24" s="1" t="s">
        <v>60</v>
      </c>
      <c r="AE24" s="1" t="s">
        <v>57</v>
      </c>
      <c r="AF24" s="1"/>
      <c r="AG24" s="1"/>
      <c r="AH24" s="1" t="s">
        <v>57</v>
      </c>
      <c r="AI24" s="1" t="s">
        <v>60</v>
      </c>
      <c r="AJ24" s="1"/>
      <c r="AK24" s="1" t="s">
        <v>60</v>
      </c>
      <c r="AL24" s="1" t="s">
        <v>57</v>
      </c>
      <c r="AM24" s="5">
        <f t="shared" si="2"/>
        <v>3.4722222222222099E-3</v>
      </c>
      <c r="AN24" s="3">
        <v>0.4465277777777778</v>
      </c>
      <c r="AO24" s="1" t="s">
        <v>167</v>
      </c>
      <c r="AP24" s="1" t="s">
        <v>168</v>
      </c>
      <c r="AQ24" s="3">
        <v>0.45</v>
      </c>
      <c r="AR24" s="6">
        <f t="shared" si="3"/>
        <v>5.5555555555555358E-3</v>
      </c>
      <c r="AS24" s="3">
        <v>0.45</v>
      </c>
      <c r="AT24" s="1" t="s">
        <v>169</v>
      </c>
      <c r="AU24" s="1" t="s">
        <v>170</v>
      </c>
      <c r="AV24" s="3">
        <v>0.45555555555555555</v>
      </c>
      <c r="AW24" s="1" t="s">
        <v>65</v>
      </c>
      <c r="AX24" s="1" t="s">
        <v>79</v>
      </c>
      <c r="AY24" s="1" t="s">
        <v>80</v>
      </c>
      <c r="AZ24" s="1" t="s">
        <v>79</v>
      </c>
      <c r="BA24" s="1" t="s">
        <v>80</v>
      </c>
      <c r="BB24" s="1" t="s">
        <v>80</v>
      </c>
      <c r="BC24" s="1" t="s">
        <v>79</v>
      </c>
      <c r="BD24" s="1" t="s">
        <v>65</v>
      </c>
      <c r="BE24" s="1" t="s">
        <v>66</v>
      </c>
      <c r="BF24" s="1" t="s">
        <v>66</v>
      </c>
      <c r="BG24" s="1" t="s">
        <v>79</v>
      </c>
      <c r="BH24" s="1" t="s">
        <v>67</v>
      </c>
      <c r="BI24" s="1" t="s">
        <v>82</v>
      </c>
      <c r="BJ24" s="1" t="s">
        <v>68</v>
      </c>
      <c r="BK24" s="1" t="s">
        <v>70</v>
      </c>
      <c r="BL24" s="1" t="s">
        <v>88</v>
      </c>
      <c r="BM24" s="1" t="s">
        <v>81</v>
      </c>
      <c r="BN24" s="1" t="s">
        <v>67</v>
      </c>
      <c r="BO24" s="1" t="s">
        <v>82</v>
      </c>
      <c r="BP24" s="1" t="s">
        <v>69</v>
      </c>
      <c r="BQ24" s="1" t="s">
        <v>80</v>
      </c>
      <c r="BR24" s="1" t="s">
        <v>65</v>
      </c>
      <c r="BS24" s="1" t="s">
        <v>79</v>
      </c>
      <c r="BT24" s="3">
        <v>0.46388888888888885</v>
      </c>
    </row>
    <row r="25" spans="1:72" ht="230.25" thickBot="1" x14ac:dyDescent="0.25">
      <c r="A25" s="1" t="s">
        <v>174</v>
      </c>
      <c r="B25" s="1" t="s">
        <v>55</v>
      </c>
      <c r="C25" s="1" t="s">
        <v>55</v>
      </c>
      <c r="D25" s="1" t="s">
        <v>55</v>
      </c>
      <c r="E25" s="1" t="s">
        <v>56</v>
      </c>
      <c r="F25" s="1" t="s">
        <v>55</v>
      </c>
      <c r="G25" s="1" t="s">
        <v>55</v>
      </c>
      <c r="H25" s="1" t="s">
        <v>55</v>
      </c>
      <c r="I25" s="5">
        <f>BT25-K25</f>
        <v>3.0555555555555614E-2</v>
      </c>
      <c r="J25" s="5">
        <f t="shared" si="1"/>
        <v>1.9444444444444486E-2</v>
      </c>
      <c r="K25" s="3">
        <v>0.43541666666666662</v>
      </c>
      <c r="L25" s="2">
        <v>4</v>
      </c>
      <c r="M25" s="2">
        <v>5</v>
      </c>
      <c r="N25" s="2">
        <v>1</v>
      </c>
      <c r="O25" s="2">
        <v>3</v>
      </c>
      <c r="P25" s="2">
        <v>5</v>
      </c>
      <c r="Q25" s="2">
        <v>2</v>
      </c>
      <c r="R25" s="2">
        <v>4</v>
      </c>
      <c r="S25" s="2">
        <v>5</v>
      </c>
      <c r="T25" s="2">
        <v>2</v>
      </c>
      <c r="U25" s="2">
        <v>2</v>
      </c>
      <c r="V25" s="2">
        <v>1</v>
      </c>
      <c r="W25" s="2">
        <v>5</v>
      </c>
      <c r="X25" s="2">
        <v>5</v>
      </c>
      <c r="Y25" s="2">
        <v>4</v>
      </c>
      <c r="Z25" s="2">
        <v>3</v>
      </c>
      <c r="AA25" s="1" t="s">
        <v>73</v>
      </c>
      <c r="AB25" s="1" t="s">
        <v>72</v>
      </c>
      <c r="AC25" s="1"/>
      <c r="AD25" s="1" t="s">
        <v>57</v>
      </c>
      <c r="AE25" s="1"/>
      <c r="AF25" s="1" t="s">
        <v>59</v>
      </c>
      <c r="AG25" s="1"/>
      <c r="AH25" s="1" t="s">
        <v>58</v>
      </c>
      <c r="AI25" s="1" t="s">
        <v>57</v>
      </c>
      <c r="AJ25" s="1"/>
      <c r="AK25" s="1" t="s">
        <v>57</v>
      </c>
      <c r="AL25" s="1" t="s">
        <v>123</v>
      </c>
      <c r="AM25" s="5">
        <f t="shared" si="2"/>
        <v>2.7777777777777679E-3</v>
      </c>
      <c r="AN25" s="3">
        <v>0.4548611111111111</v>
      </c>
      <c r="AO25" s="1" t="s">
        <v>147</v>
      </c>
      <c r="AP25" s="1" t="s">
        <v>147</v>
      </c>
      <c r="AQ25" s="3">
        <v>0.45763888888888887</v>
      </c>
      <c r="AR25" s="6">
        <f t="shared" si="3"/>
        <v>4.8611111111110938E-3</v>
      </c>
      <c r="AS25" s="3">
        <v>0.45763888888888887</v>
      </c>
      <c r="AT25" s="1" t="s">
        <v>169</v>
      </c>
      <c r="AU25" s="1" t="s">
        <v>170</v>
      </c>
      <c r="AV25" s="3">
        <v>0.46249999999999997</v>
      </c>
      <c r="AW25" s="1" t="s">
        <v>65</v>
      </c>
      <c r="AX25" s="1" t="s">
        <v>66</v>
      </c>
      <c r="AY25" s="1" t="s">
        <v>65</v>
      </c>
      <c r="AZ25" s="1" t="s">
        <v>79</v>
      </c>
      <c r="BA25" s="1" t="s">
        <v>65</v>
      </c>
      <c r="BB25" s="1" t="s">
        <v>79</v>
      </c>
      <c r="BC25" s="1" t="s">
        <v>65</v>
      </c>
      <c r="BD25" s="1" t="s">
        <v>65</v>
      </c>
      <c r="BE25" s="1" t="s">
        <v>66</v>
      </c>
      <c r="BF25" s="1" t="s">
        <v>66</v>
      </c>
      <c r="BG25" s="1" t="s">
        <v>66</v>
      </c>
      <c r="BH25" s="1" t="s">
        <v>68</v>
      </c>
      <c r="BI25" s="1" t="s">
        <v>67</v>
      </c>
      <c r="BJ25" s="1" t="s">
        <v>68</v>
      </c>
      <c r="BK25" s="1" t="s">
        <v>70</v>
      </c>
      <c r="BL25" s="1" t="s">
        <v>88</v>
      </c>
      <c r="BM25" s="1" t="s">
        <v>70</v>
      </c>
      <c r="BN25" s="1" t="s">
        <v>82</v>
      </c>
      <c r="BO25" s="1" t="s">
        <v>68</v>
      </c>
      <c r="BP25" s="1" t="s">
        <v>67</v>
      </c>
      <c r="BQ25" s="1" t="s">
        <v>65</v>
      </c>
      <c r="BR25" s="1" t="s">
        <v>79</v>
      </c>
      <c r="BS25" s="1" t="s">
        <v>80</v>
      </c>
      <c r="BT25" s="3">
        <v>0.46597222222222223</v>
      </c>
    </row>
    <row r="26" spans="1:72" ht="230.25" thickBot="1" x14ac:dyDescent="0.25">
      <c r="A26" s="1" t="s">
        <v>171</v>
      </c>
      <c r="B26" s="1" t="s">
        <v>55</v>
      </c>
      <c r="C26" s="1" t="s">
        <v>55</v>
      </c>
      <c r="D26" s="1" t="s">
        <v>55</v>
      </c>
      <c r="E26" s="1" t="s">
        <v>55</v>
      </c>
      <c r="F26" s="1" t="s">
        <v>55</v>
      </c>
      <c r="G26" s="1" t="s">
        <v>56</v>
      </c>
      <c r="H26" s="1" t="s">
        <v>56</v>
      </c>
      <c r="I26" s="5">
        <f t="shared" ref="I26:I44" si="4">BT26-K26</f>
        <v>1.5277777777777724E-2</v>
      </c>
      <c r="J26" s="5">
        <f t="shared" si="1"/>
        <v>1.1111111111111072E-2</v>
      </c>
      <c r="K26" s="3">
        <v>0.56180555555555556</v>
      </c>
      <c r="L26" s="2">
        <v>5</v>
      </c>
      <c r="M26" s="2">
        <v>4</v>
      </c>
      <c r="N26" s="2">
        <v>2</v>
      </c>
      <c r="O26" s="2">
        <v>3</v>
      </c>
      <c r="P26" s="2">
        <v>5</v>
      </c>
      <c r="Q26" s="2">
        <v>2</v>
      </c>
      <c r="R26" s="2">
        <v>3</v>
      </c>
      <c r="S26" s="2">
        <v>5</v>
      </c>
      <c r="T26" s="2">
        <v>4</v>
      </c>
      <c r="U26" s="2">
        <v>5</v>
      </c>
      <c r="V26" s="2">
        <v>4</v>
      </c>
      <c r="W26" s="2">
        <v>5</v>
      </c>
      <c r="X26" s="2">
        <v>4</v>
      </c>
      <c r="Y26" s="2">
        <v>3</v>
      </c>
      <c r="Z26" s="2">
        <v>5</v>
      </c>
      <c r="AA26" s="1" t="s">
        <v>60</v>
      </c>
      <c r="AB26" s="1" t="s">
        <v>72</v>
      </c>
      <c r="AC26" s="1" t="s">
        <v>60</v>
      </c>
      <c r="AD26" s="1"/>
      <c r="AE26" s="1" t="s">
        <v>74</v>
      </c>
      <c r="AF26" s="1" t="s">
        <v>74</v>
      </c>
      <c r="AG26" s="1"/>
      <c r="AH26" s="1" t="s">
        <v>74</v>
      </c>
      <c r="AI26" s="1" t="s">
        <v>57</v>
      </c>
      <c r="AJ26" s="1" t="s">
        <v>60</v>
      </c>
      <c r="AK26" s="1" t="s">
        <v>57</v>
      </c>
      <c r="AL26" s="1" t="s">
        <v>60</v>
      </c>
      <c r="AM26" s="5">
        <f t="shared" si="2"/>
        <v>2.7777777777777679E-3</v>
      </c>
      <c r="AN26" s="3">
        <v>0.57291666666666663</v>
      </c>
      <c r="AO26" s="1" t="s">
        <v>89</v>
      </c>
      <c r="AP26" s="1" t="s">
        <v>173</v>
      </c>
      <c r="AQ26" s="3">
        <v>0.5756944444444444</v>
      </c>
      <c r="AR26" s="6">
        <f t="shared" si="3"/>
        <v>5.5555555555555358E-3</v>
      </c>
      <c r="AS26" s="3">
        <v>0.56736111111111109</v>
      </c>
      <c r="AT26" s="1" t="s">
        <v>77</v>
      </c>
      <c r="AU26" s="1" t="s">
        <v>172</v>
      </c>
      <c r="AV26" s="3">
        <v>0.57291666666666663</v>
      </c>
      <c r="AW26" s="1" t="s">
        <v>66</v>
      </c>
      <c r="AX26" s="1" t="s">
        <v>79</v>
      </c>
      <c r="AY26" s="1" t="s">
        <v>79</v>
      </c>
      <c r="AZ26" s="1" t="s">
        <v>66</v>
      </c>
      <c r="BA26" s="1" t="s">
        <v>65</v>
      </c>
      <c r="BB26" s="1" t="s">
        <v>79</v>
      </c>
      <c r="BC26" s="1" t="s">
        <v>66</v>
      </c>
      <c r="BD26" s="1" t="s">
        <v>65</v>
      </c>
      <c r="BE26" s="1" t="s">
        <v>66</v>
      </c>
      <c r="BF26" s="1" t="s">
        <v>66</v>
      </c>
      <c r="BG26" s="1" t="s">
        <v>65</v>
      </c>
      <c r="BH26" s="1" t="s">
        <v>68</v>
      </c>
      <c r="BI26" s="1" t="s">
        <v>67</v>
      </c>
      <c r="BJ26" s="1" t="s">
        <v>68</v>
      </c>
      <c r="BK26" s="1" t="s">
        <v>81</v>
      </c>
      <c r="BL26" s="1" t="s">
        <v>71</v>
      </c>
      <c r="BM26" s="1" t="s">
        <v>70</v>
      </c>
      <c r="BN26" s="1" t="s">
        <v>82</v>
      </c>
      <c r="BO26" s="1" t="s">
        <v>68</v>
      </c>
      <c r="BP26" s="1" t="s">
        <v>67</v>
      </c>
      <c r="BQ26" s="1" t="s">
        <v>65</v>
      </c>
      <c r="BR26" s="1" t="s">
        <v>79</v>
      </c>
      <c r="BS26" s="1" t="s">
        <v>65</v>
      </c>
      <c r="BT26" s="3">
        <v>0.57708333333333328</v>
      </c>
    </row>
    <row r="27" spans="1:72" ht="332.25" thickBot="1" x14ac:dyDescent="0.25">
      <c r="A27" s="1" t="s">
        <v>174</v>
      </c>
      <c r="B27" s="1" t="s">
        <v>55</v>
      </c>
      <c r="C27" s="1" t="s">
        <v>55</v>
      </c>
      <c r="D27" s="1" t="s">
        <v>55</v>
      </c>
      <c r="E27" s="1" t="s">
        <v>56</v>
      </c>
      <c r="F27" s="1" t="s">
        <v>55</v>
      </c>
      <c r="G27" s="1" t="s">
        <v>55</v>
      </c>
      <c r="H27" s="1" t="s">
        <v>55</v>
      </c>
      <c r="I27" s="5">
        <f t="shared" si="4"/>
        <v>2.0138888888888928E-2</v>
      </c>
      <c r="J27" s="5">
        <f t="shared" si="1"/>
        <v>1.4583333333333337E-2</v>
      </c>
      <c r="K27" s="3">
        <v>0.43263888888888885</v>
      </c>
      <c r="L27" s="2">
        <v>4</v>
      </c>
      <c r="M27" s="2">
        <v>2</v>
      </c>
      <c r="N27" s="2">
        <v>5</v>
      </c>
      <c r="O27" s="2">
        <v>2</v>
      </c>
      <c r="P27" s="2">
        <v>5</v>
      </c>
      <c r="Q27" s="2">
        <v>3</v>
      </c>
      <c r="R27" s="2">
        <v>2</v>
      </c>
      <c r="S27" s="2">
        <v>5</v>
      </c>
      <c r="T27" s="2">
        <v>2</v>
      </c>
      <c r="U27" s="2">
        <v>5</v>
      </c>
      <c r="V27" s="2">
        <v>1</v>
      </c>
      <c r="W27" s="2">
        <v>1</v>
      </c>
      <c r="X27" s="2">
        <v>3</v>
      </c>
      <c r="Y27" s="2">
        <v>3</v>
      </c>
      <c r="Z27" s="2">
        <v>5</v>
      </c>
      <c r="AA27" s="1" t="s">
        <v>60</v>
      </c>
      <c r="AB27" s="1" t="s">
        <v>72</v>
      </c>
      <c r="AC27" s="1" t="s">
        <v>60</v>
      </c>
      <c r="AD27" s="1"/>
      <c r="AE27" s="1" t="s">
        <v>57</v>
      </c>
      <c r="AF27" s="1"/>
      <c r="AG27" s="4" t="s">
        <v>99</v>
      </c>
      <c r="AH27" s="1"/>
      <c r="AI27" s="1" t="s">
        <v>57</v>
      </c>
      <c r="AJ27" s="1"/>
      <c r="AK27" s="1" t="s">
        <v>60</v>
      </c>
      <c r="AL27" s="1"/>
      <c r="AM27" s="5">
        <f t="shared" si="2"/>
        <v>2.7777777777778234E-3</v>
      </c>
      <c r="AN27" s="3">
        <v>0.44722222222222219</v>
      </c>
      <c r="AO27" s="1" t="s">
        <v>139</v>
      </c>
      <c r="AP27" s="1" t="s">
        <v>149</v>
      </c>
      <c r="AQ27" s="3">
        <v>0.45</v>
      </c>
      <c r="AR27" s="6">
        <f t="shared" si="3"/>
        <v>4.8611111111110383E-3</v>
      </c>
      <c r="AS27" s="3">
        <v>0.44236111111111115</v>
      </c>
      <c r="AT27" s="1" t="s">
        <v>75</v>
      </c>
      <c r="AU27" s="1" t="s">
        <v>175</v>
      </c>
      <c r="AV27" s="3">
        <v>0.44722222222222219</v>
      </c>
      <c r="AW27" s="1" t="s">
        <v>66</v>
      </c>
      <c r="AX27" s="1" t="s">
        <v>66</v>
      </c>
      <c r="AY27" s="1" t="s">
        <v>80</v>
      </c>
      <c r="AZ27" s="1" t="s">
        <v>65</v>
      </c>
      <c r="BA27" s="1" t="s">
        <v>65</v>
      </c>
      <c r="BB27" s="1" t="s">
        <v>66</v>
      </c>
      <c r="BC27" s="1" t="s">
        <v>66</v>
      </c>
      <c r="BD27" s="1" t="s">
        <v>80</v>
      </c>
      <c r="BE27" s="1" t="s">
        <v>65</v>
      </c>
      <c r="BF27" s="1" t="s">
        <v>65</v>
      </c>
      <c r="BG27" s="1" t="s">
        <v>80</v>
      </c>
      <c r="BH27" s="1" t="s">
        <v>68</v>
      </c>
      <c r="BI27" s="1" t="s">
        <v>67</v>
      </c>
      <c r="BJ27" s="1" t="s">
        <v>67</v>
      </c>
      <c r="BK27" s="1" t="s">
        <v>71</v>
      </c>
      <c r="BL27" s="1" t="s">
        <v>88</v>
      </c>
      <c r="BM27" s="1" t="s">
        <v>88</v>
      </c>
      <c r="BN27" s="1" t="s">
        <v>67</v>
      </c>
      <c r="BO27" s="1" t="s">
        <v>68</v>
      </c>
      <c r="BP27" s="1" t="s">
        <v>68</v>
      </c>
      <c r="BQ27" s="1" t="s">
        <v>65</v>
      </c>
      <c r="BR27" s="1" t="s">
        <v>66</v>
      </c>
      <c r="BS27" s="1" t="s">
        <v>79</v>
      </c>
      <c r="BT27" s="3">
        <v>0.45277777777777778</v>
      </c>
    </row>
    <row r="28" spans="1:72" ht="332.25" thickBot="1" x14ac:dyDescent="0.25">
      <c r="A28" s="1" t="s">
        <v>174</v>
      </c>
      <c r="B28" s="1" t="s">
        <v>55</v>
      </c>
      <c r="C28" s="1" t="s">
        <v>55</v>
      </c>
      <c r="D28" s="1" t="s">
        <v>55</v>
      </c>
      <c r="E28" s="1" t="s">
        <v>56</v>
      </c>
      <c r="F28" s="1" t="s">
        <v>55</v>
      </c>
      <c r="G28" s="1" t="s">
        <v>55</v>
      </c>
      <c r="H28" s="1" t="s">
        <v>55</v>
      </c>
      <c r="I28" s="5">
        <f t="shared" si="4"/>
        <v>1.9444444444444431E-2</v>
      </c>
      <c r="J28" s="5">
        <f t="shared" si="1"/>
        <v>1.5277777777777779E-2</v>
      </c>
      <c r="K28" s="3">
        <v>0.43333333333333335</v>
      </c>
      <c r="L28" s="2">
        <v>2</v>
      </c>
      <c r="M28" s="2">
        <v>3</v>
      </c>
      <c r="N28" s="2">
        <v>5</v>
      </c>
      <c r="O28" s="2">
        <v>2</v>
      </c>
      <c r="P28" s="2">
        <v>5</v>
      </c>
      <c r="Q28" s="2">
        <v>3</v>
      </c>
      <c r="R28" s="2">
        <v>5</v>
      </c>
      <c r="S28" s="2">
        <v>2</v>
      </c>
      <c r="T28" s="2">
        <v>3</v>
      </c>
      <c r="U28" s="2">
        <v>5</v>
      </c>
      <c r="V28" s="2">
        <v>2</v>
      </c>
      <c r="W28" s="2">
        <v>3</v>
      </c>
      <c r="X28" s="2">
        <v>4</v>
      </c>
      <c r="Y28" s="2">
        <v>5</v>
      </c>
      <c r="Z28" s="2">
        <v>3</v>
      </c>
      <c r="AA28" s="1" t="s">
        <v>60</v>
      </c>
      <c r="AB28" s="1" t="s">
        <v>74</v>
      </c>
      <c r="AC28" s="1"/>
      <c r="AD28" s="1" t="s">
        <v>59</v>
      </c>
      <c r="AE28" s="1"/>
      <c r="AF28" s="1"/>
      <c r="AG28" s="1" t="s">
        <v>74</v>
      </c>
      <c r="AH28" s="1" t="s">
        <v>60</v>
      </c>
      <c r="AI28" s="1"/>
      <c r="AJ28" s="1" t="s">
        <v>60</v>
      </c>
      <c r="AK28" s="1"/>
      <c r="AL28" s="1" t="s">
        <v>60</v>
      </c>
      <c r="AM28" s="5">
        <f t="shared" si="2"/>
        <v>2.0833333333333259E-3</v>
      </c>
      <c r="AN28" s="3">
        <v>0.44861111111111113</v>
      </c>
      <c r="AO28" s="1" t="s">
        <v>178</v>
      </c>
      <c r="AP28" s="1" t="s">
        <v>179</v>
      </c>
      <c r="AQ28" s="3">
        <v>0.45069444444444445</v>
      </c>
      <c r="AR28" s="6">
        <f t="shared" si="3"/>
        <v>6.9444444444444753E-3</v>
      </c>
      <c r="AS28" s="3">
        <v>0.44166666666666665</v>
      </c>
      <c r="AT28" s="1" t="s">
        <v>176</v>
      </c>
      <c r="AU28" s="1" t="s">
        <v>177</v>
      </c>
      <c r="AV28" s="3">
        <v>0.44861111111111113</v>
      </c>
      <c r="AW28" s="1" t="s">
        <v>65</v>
      </c>
      <c r="AX28" s="1" t="s">
        <v>66</v>
      </c>
      <c r="AY28" s="1" t="s">
        <v>79</v>
      </c>
      <c r="AZ28" s="1" t="s">
        <v>79</v>
      </c>
      <c r="BA28" s="1" t="s">
        <v>65</v>
      </c>
      <c r="BB28" s="1" t="s">
        <v>65</v>
      </c>
      <c r="BC28" s="1" t="s">
        <v>66</v>
      </c>
      <c r="BD28" s="1" t="s">
        <v>80</v>
      </c>
      <c r="BE28" s="1" t="s">
        <v>79</v>
      </c>
      <c r="BF28" s="1" t="s">
        <v>66</v>
      </c>
      <c r="BG28" s="1" t="s">
        <v>80</v>
      </c>
      <c r="BH28" s="1" t="s">
        <v>69</v>
      </c>
      <c r="BI28" s="1" t="s">
        <v>67</v>
      </c>
      <c r="BJ28" s="1" t="s">
        <v>68</v>
      </c>
      <c r="BK28" s="1" t="s">
        <v>81</v>
      </c>
      <c r="BL28" s="1" t="s">
        <v>88</v>
      </c>
      <c r="BM28" s="1" t="s">
        <v>71</v>
      </c>
      <c r="BN28" s="1" t="s">
        <v>82</v>
      </c>
      <c r="BO28" s="1" t="s">
        <v>69</v>
      </c>
      <c r="BP28" s="1" t="s">
        <v>68</v>
      </c>
      <c r="BQ28" s="1" t="s">
        <v>66</v>
      </c>
      <c r="BR28" s="1" t="s">
        <v>65</v>
      </c>
      <c r="BS28" s="1" t="s">
        <v>79</v>
      </c>
      <c r="BT28" s="3">
        <v>0.45277777777777778</v>
      </c>
    </row>
    <row r="29" spans="1:72" ht="319.5" thickBot="1" x14ac:dyDescent="0.25">
      <c r="A29" s="1" t="s">
        <v>174</v>
      </c>
      <c r="B29" s="1" t="s">
        <v>55</v>
      </c>
      <c r="C29" s="1" t="s">
        <v>55</v>
      </c>
      <c r="D29" s="1" t="s">
        <v>55</v>
      </c>
      <c r="E29" s="1" t="s">
        <v>56</v>
      </c>
      <c r="F29" s="1" t="s">
        <v>55</v>
      </c>
      <c r="G29" s="1" t="s">
        <v>55</v>
      </c>
      <c r="H29" s="1" t="s">
        <v>56</v>
      </c>
      <c r="I29" s="5">
        <f t="shared" si="4"/>
        <v>1.8749999999999989E-2</v>
      </c>
      <c r="J29" s="5">
        <f t="shared" si="1"/>
        <v>1.4583333333333337E-2</v>
      </c>
      <c r="K29" s="3">
        <v>0.43472222222222223</v>
      </c>
      <c r="L29" s="2">
        <v>3</v>
      </c>
      <c r="M29" s="2">
        <v>4</v>
      </c>
      <c r="N29" s="2">
        <v>2</v>
      </c>
      <c r="O29" s="2">
        <v>2</v>
      </c>
      <c r="P29" s="2">
        <v>2</v>
      </c>
      <c r="Q29" s="2">
        <v>1</v>
      </c>
      <c r="R29" s="2">
        <v>2</v>
      </c>
      <c r="S29" s="2">
        <v>4</v>
      </c>
      <c r="T29" s="2">
        <v>5</v>
      </c>
      <c r="U29" s="2">
        <v>4</v>
      </c>
      <c r="V29" s="2">
        <v>3</v>
      </c>
      <c r="W29" s="2">
        <v>5</v>
      </c>
      <c r="X29" s="2">
        <v>5</v>
      </c>
      <c r="Y29" s="2">
        <v>3</v>
      </c>
      <c r="Z29" s="2">
        <v>3</v>
      </c>
      <c r="AA29" s="1" t="s">
        <v>60</v>
      </c>
      <c r="AB29" s="1" t="s">
        <v>143</v>
      </c>
      <c r="AC29" s="1" t="s">
        <v>60</v>
      </c>
      <c r="AD29" s="1" t="s">
        <v>99</v>
      </c>
      <c r="AE29" s="1" t="s">
        <v>59</v>
      </c>
      <c r="AF29" s="1"/>
      <c r="AG29" s="1"/>
      <c r="AH29" s="1" t="s">
        <v>123</v>
      </c>
      <c r="AI29" s="1"/>
      <c r="AJ29" s="1" t="s">
        <v>57</v>
      </c>
      <c r="AK29" s="1" t="s">
        <v>143</v>
      </c>
      <c r="AL29" s="1" t="s">
        <v>74</v>
      </c>
      <c r="AM29" s="5">
        <f t="shared" si="2"/>
        <v>2.0833333333333259E-3</v>
      </c>
      <c r="AN29" s="3">
        <v>0.44930555555555557</v>
      </c>
      <c r="AO29" s="1" t="s">
        <v>182</v>
      </c>
      <c r="AP29" s="1" t="s">
        <v>183</v>
      </c>
      <c r="AQ29" s="3">
        <v>0.4513888888888889</v>
      </c>
      <c r="AR29" s="6">
        <f t="shared" si="3"/>
        <v>6.2500000000000333E-3</v>
      </c>
      <c r="AS29" s="3">
        <v>0.44305555555555554</v>
      </c>
      <c r="AT29" s="1" t="s">
        <v>180</v>
      </c>
      <c r="AU29" s="1" t="s">
        <v>181</v>
      </c>
      <c r="AV29" s="3">
        <v>0.44930555555555557</v>
      </c>
      <c r="AW29" s="1" t="s">
        <v>80</v>
      </c>
      <c r="AX29" s="1" t="s">
        <v>65</v>
      </c>
      <c r="AY29" s="1" t="s">
        <v>80</v>
      </c>
      <c r="AZ29" s="1" t="s">
        <v>66</v>
      </c>
      <c r="BA29" s="1" t="s">
        <v>66</v>
      </c>
      <c r="BB29" s="1" t="s">
        <v>66</v>
      </c>
      <c r="BC29" s="1" t="s">
        <v>66</v>
      </c>
      <c r="BD29" s="1" t="s">
        <v>80</v>
      </c>
      <c r="BE29" s="1" t="s">
        <v>66</v>
      </c>
      <c r="BF29" s="1" t="s">
        <v>66</v>
      </c>
      <c r="BG29" s="1" t="s">
        <v>65</v>
      </c>
      <c r="BH29" s="1" t="s">
        <v>67</v>
      </c>
      <c r="BI29" s="1" t="s">
        <v>67</v>
      </c>
      <c r="BJ29" s="1" t="s">
        <v>67</v>
      </c>
      <c r="BK29" s="1" t="s">
        <v>70</v>
      </c>
      <c r="BL29" s="1" t="s">
        <v>71</v>
      </c>
      <c r="BM29" s="1" t="s">
        <v>71</v>
      </c>
      <c r="BN29" s="1" t="s">
        <v>67</v>
      </c>
      <c r="BO29" s="1" t="s">
        <v>68</v>
      </c>
      <c r="BP29" s="1" t="s">
        <v>68</v>
      </c>
      <c r="BQ29" s="1" t="s">
        <v>80</v>
      </c>
      <c r="BR29" s="1" t="s">
        <v>79</v>
      </c>
      <c r="BS29" s="1" t="s">
        <v>66</v>
      </c>
      <c r="BT29" s="3">
        <v>0.45347222222222222</v>
      </c>
    </row>
    <row r="30" spans="1:72" ht="306.75" thickBot="1" x14ac:dyDescent="0.25">
      <c r="A30" s="1" t="s">
        <v>174</v>
      </c>
      <c r="B30" s="1" t="s">
        <v>55</v>
      </c>
      <c r="C30" s="1" t="s">
        <v>55</v>
      </c>
      <c r="D30" s="1" t="s">
        <v>55</v>
      </c>
      <c r="E30" s="1" t="s">
        <v>56</v>
      </c>
      <c r="F30" s="1" t="s">
        <v>56</v>
      </c>
      <c r="G30" s="1" t="s">
        <v>56</v>
      </c>
      <c r="H30" s="1" t="s">
        <v>55</v>
      </c>
      <c r="I30" s="5">
        <f t="shared" si="4"/>
        <v>1.8749999999999989E-2</v>
      </c>
      <c r="J30" s="5">
        <f t="shared" si="1"/>
        <v>1.4583333333333337E-2</v>
      </c>
      <c r="K30" s="3">
        <v>0.43472222222222223</v>
      </c>
      <c r="L30" s="2">
        <v>2</v>
      </c>
      <c r="M30" s="2">
        <v>4</v>
      </c>
      <c r="N30" s="2">
        <v>2</v>
      </c>
      <c r="O30" s="2">
        <v>3</v>
      </c>
      <c r="P30" s="2">
        <v>2</v>
      </c>
      <c r="Q30" s="2">
        <v>4</v>
      </c>
      <c r="R30" s="2">
        <v>3</v>
      </c>
      <c r="S30" s="2">
        <v>4</v>
      </c>
      <c r="T30" s="2">
        <v>2</v>
      </c>
      <c r="U30" s="2">
        <v>2</v>
      </c>
      <c r="V30" s="2">
        <v>4</v>
      </c>
      <c r="W30" s="2">
        <v>3</v>
      </c>
      <c r="X30" s="2">
        <v>4</v>
      </c>
      <c r="Y30" s="2">
        <v>3</v>
      </c>
      <c r="Z30" s="2">
        <v>2</v>
      </c>
      <c r="AA30" s="1" t="s">
        <v>60</v>
      </c>
      <c r="AB30" s="1" t="s">
        <v>74</v>
      </c>
      <c r="AC30" s="1" t="s">
        <v>57</v>
      </c>
      <c r="AD30" s="1" t="s">
        <v>73</v>
      </c>
      <c r="AE30" s="1" t="s">
        <v>60</v>
      </c>
      <c r="AF30" s="1" t="s">
        <v>73</v>
      </c>
      <c r="AG30" s="1" t="s">
        <v>60</v>
      </c>
      <c r="AH30" s="1" t="s">
        <v>74</v>
      </c>
      <c r="AI30" s="1" t="s">
        <v>74</v>
      </c>
      <c r="AJ30" s="1" t="s">
        <v>74</v>
      </c>
      <c r="AK30" s="1" t="s">
        <v>60</v>
      </c>
      <c r="AL30" s="1" t="s">
        <v>59</v>
      </c>
      <c r="AM30" s="5">
        <f t="shared" si="2"/>
        <v>2.0833333333333259E-3</v>
      </c>
      <c r="AN30" s="3">
        <v>0.44930555555555557</v>
      </c>
      <c r="AO30" s="1" t="s">
        <v>186</v>
      </c>
      <c r="AP30" s="1" t="s">
        <v>187</v>
      </c>
      <c r="AQ30" s="3">
        <v>0.4513888888888889</v>
      </c>
      <c r="AR30" s="6">
        <f t="shared" si="3"/>
        <v>2.7777777777778234E-3</v>
      </c>
      <c r="AS30" s="3">
        <v>0.4458333333333333</v>
      </c>
      <c r="AT30" s="1" t="s">
        <v>184</v>
      </c>
      <c r="AU30" s="1" t="s">
        <v>185</v>
      </c>
      <c r="AV30" s="3">
        <v>0.44861111111111113</v>
      </c>
      <c r="AW30" s="1" t="s">
        <v>65</v>
      </c>
      <c r="AX30" s="1" t="s">
        <v>66</v>
      </c>
      <c r="AY30" s="1" t="s">
        <v>66</v>
      </c>
      <c r="AZ30" s="1" t="s">
        <v>79</v>
      </c>
      <c r="BA30" s="1" t="s">
        <v>65</v>
      </c>
      <c r="BB30" s="1" t="s">
        <v>66</v>
      </c>
      <c r="BC30" s="1" t="s">
        <v>66</v>
      </c>
      <c r="BD30" s="1" t="s">
        <v>66</v>
      </c>
      <c r="BE30" s="1" t="s">
        <v>65</v>
      </c>
      <c r="BF30" s="1" t="s">
        <v>65</v>
      </c>
      <c r="BG30" s="1" t="s">
        <v>65</v>
      </c>
      <c r="BH30" s="1" t="s">
        <v>68</v>
      </c>
      <c r="BI30" s="1" t="s">
        <v>67</v>
      </c>
      <c r="BJ30" s="1" t="s">
        <v>68</v>
      </c>
      <c r="BK30" s="1" t="s">
        <v>70</v>
      </c>
      <c r="BL30" s="1" t="s">
        <v>71</v>
      </c>
      <c r="BM30" s="1" t="s">
        <v>71</v>
      </c>
      <c r="BN30" s="1" t="s">
        <v>68</v>
      </c>
      <c r="BO30" s="1" t="s">
        <v>68</v>
      </c>
      <c r="BP30" s="1" t="s">
        <v>68</v>
      </c>
      <c r="BQ30" s="1" t="s">
        <v>65</v>
      </c>
      <c r="BR30" s="1" t="s">
        <v>66</v>
      </c>
      <c r="BS30" s="1" t="s">
        <v>66</v>
      </c>
      <c r="BT30" s="3">
        <v>0.45347222222222222</v>
      </c>
    </row>
    <row r="31" spans="1:72" ht="319.5" thickBot="1" x14ac:dyDescent="0.25">
      <c r="A31" s="1" t="s">
        <v>174</v>
      </c>
      <c r="B31" s="1" t="s">
        <v>55</v>
      </c>
      <c r="C31" s="1" t="s">
        <v>55</v>
      </c>
      <c r="D31" s="1" t="s">
        <v>56</v>
      </c>
      <c r="E31" s="1" t="s">
        <v>56</v>
      </c>
      <c r="F31" s="1" t="s">
        <v>55</v>
      </c>
      <c r="G31" s="1" t="s">
        <v>55</v>
      </c>
      <c r="H31" s="1" t="s">
        <v>55</v>
      </c>
      <c r="I31" s="5">
        <f t="shared" si="4"/>
        <v>1.8750000000000044E-2</v>
      </c>
      <c r="J31" s="5">
        <f t="shared" si="1"/>
        <v>1.3888888888888951E-2</v>
      </c>
      <c r="K31" s="3">
        <v>0.43541666666666662</v>
      </c>
      <c r="L31" s="2">
        <v>3</v>
      </c>
      <c r="M31" s="2">
        <v>2</v>
      </c>
      <c r="N31" s="2">
        <v>4</v>
      </c>
      <c r="O31" s="2">
        <v>3</v>
      </c>
      <c r="P31" s="2">
        <v>2</v>
      </c>
      <c r="Q31" s="2">
        <v>4</v>
      </c>
      <c r="R31" s="2">
        <v>2</v>
      </c>
      <c r="S31" s="2">
        <v>4</v>
      </c>
      <c r="T31" s="2">
        <v>4</v>
      </c>
      <c r="U31" s="2">
        <v>3</v>
      </c>
      <c r="V31" s="2">
        <v>2</v>
      </c>
      <c r="W31" s="2">
        <v>3</v>
      </c>
      <c r="X31" s="2">
        <v>4</v>
      </c>
      <c r="Y31" s="2">
        <v>3</v>
      </c>
      <c r="Z31" s="2">
        <v>3</v>
      </c>
      <c r="AA31" s="1" t="s">
        <v>74</v>
      </c>
      <c r="AB31" s="1" t="s">
        <v>60</v>
      </c>
      <c r="AC31" s="1" t="s">
        <v>74</v>
      </c>
      <c r="AD31" s="1" t="s">
        <v>59</v>
      </c>
      <c r="AE31" s="1" t="s">
        <v>74</v>
      </c>
      <c r="AF31" s="1" t="s">
        <v>74</v>
      </c>
      <c r="AG31" s="1" t="s">
        <v>59</v>
      </c>
      <c r="AH31" s="1" t="s">
        <v>60</v>
      </c>
      <c r="AI31" s="1" t="s">
        <v>74</v>
      </c>
      <c r="AJ31" s="1" t="s">
        <v>74</v>
      </c>
      <c r="AK31" s="1" t="s">
        <v>60</v>
      </c>
      <c r="AL31" s="1" t="s">
        <v>74</v>
      </c>
      <c r="AM31" s="5">
        <f t="shared" si="2"/>
        <v>2.0833333333333259E-3</v>
      </c>
      <c r="AN31" s="3">
        <v>0.44930555555555557</v>
      </c>
      <c r="AO31" s="1" t="s">
        <v>190</v>
      </c>
      <c r="AP31" s="1" t="s">
        <v>191</v>
      </c>
      <c r="AQ31" s="3">
        <v>0.4513888888888889</v>
      </c>
      <c r="AR31" s="6">
        <f t="shared" si="3"/>
        <v>5.5555555555555358E-3</v>
      </c>
      <c r="AS31" s="3">
        <v>0.44375000000000003</v>
      </c>
      <c r="AT31" s="1" t="s">
        <v>188</v>
      </c>
      <c r="AU31" s="1" t="s">
        <v>189</v>
      </c>
      <c r="AV31" s="3">
        <v>0.44930555555555557</v>
      </c>
      <c r="AW31" s="1" t="s">
        <v>65</v>
      </c>
      <c r="AX31" s="1" t="s">
        <v>65</v>
      </c>
      <c r="AY31" s="1" t="s">
        <v>66</v>
      </c>
      <c r="AZ31" s="1" t="s">
        <v>66</v>
      </c>
      <c r="BA31" s="1" t="s">
        <v>66</v>
      </c>
      <c r="BB31" s="1" t="s">
        <v>66</v>
      </c>
      <c r="BC31" s="1" t="s">
        <v>66</v>
      </c>
      <c r="BD31" s="1" t="s">
        <v>65</v>
      </c>
      <c r="BE31" s="1" t="s">
        <v>65</v>
      </c>
      <c r="BF31" s="1" t="s">
        <v>66</v>
      </c>
      <c r="BG31" s="1" t="s">
        <v>65</v>
      </c>
      <c r="BH31" s="1" t="s">
        <v>67</v>
      </c>
      <c r="BI31" s="1" t="s">
        <v>68</v>
      </c>
      <c r="BJ31" s="1" t="s">
        <v>68</v>
      </c>
      <c r="BK31" s="1" t="s">
        <v>71</v>
      </c>
      <c r="BL31" s="1" t="s">
        <v>71</v>
      </c>
      <c r="BM31" s="1" t="s">
        <v>70</v>
      </c>
      <c r="BN31" s="1" t="s">
        <v>67</v>
      </c>
      <c r="BO31" s="1" t="s">
        <v>68</v>
      </c>
      <c r="BP31" s="1" t="s">
        <v>68</v>
      </c>
      <c r="BQ31" s="1" t="s">
        <v>65</v>
      </c>
      <c r="BR31" s="1" t="s">
        <v>66</v>
      </c>
      <c r="BS31" s="1" t="s">
        <v>66</v>
      </c>
      <c r="BT31" s="3">
        <v>0.45416666666666666</v>
      </c>
    </row>
    <row r="32" spans="1:72" ht="153.75" thickBot="1" x14ac:dyDescent="0.25">
      <c r="A32" s="1" t="s">
        <v>174</v>
      </c>
      <c r="B32" s="1" t="s">
        <v>55</v>
      </c>
      <c r="C32" s="1" t="s">
        <v>55</v>
      </c>
      <c r="D32" s="1" t="s">
        <v>55</v>
      </c>
      <c r="E32" s="1" t="s">
        <v>56</v>
      </c>
      <c r="F32" s="1" t="s">
        <v>56</v>
      </c>
      <c r="G32" s="1" t="s">
        <v>56</v>
      </c>
      <c r="H32" s="1" t="s">
        <v>56</v>
      </c>
      <c r="I32" s="5">
        <f t="shared" si="4"/>
        <v>2.0833333333333315E-2</v>
      </c>
      <c r="J32" s="5">
        <f t="shared" si="1"/>
        <v>1.5277777777777779E-2</v>
      </c>
      <c r="K32" s="3">
        <v>0.43333333333333335</v>
      </c>
      <c r="L32" s="2">
        <v>4</v>
      </c>
      <c r="M32" s="2">
        <v>2</v>
      </c>
      <c r="N32" s="2">
        <v>3</v>
      </c>
      <c r="O32" s="2">
        <v>4</v>
      </c>
      <c r="P32" s="2">
        <v>1</v>
      </c>
      <c r="Q32" s="2">
        <v>3</v>
      </c>
      <c r="R32" s="2">
        <v>2</v>
      </c>
      <c r="S32" s="2">
        <v>3</v>
      </c>
      <c r="T32" s="2">
        <v>4</v>
      </c>
      <c r="U32" s="2">
        <v>4</v>
      </c>
      <c r="V32" s="2">
        <v>3</v>
      </c>
      <c r="W32" s="2">
        <v>4</v>
      </c>
      <c r="X32" s="2">
        <v>3</v>
      </c>
      <c r="Y32" s="2">
        <v>4</v>
      </c>
      <c r="Z32" s="2">
        <v>2</v>
      </c>
      <c r="AA32" s="1" t="s">
        <v>60</v>
      </c>
      <c r="AB32" s="1" t="s">
        <v>74</v>
      </c>
      <c r="AC32" s="1"/>
      <c r="AD32" s="1" t="s">
        <v>60</v>
      </c>
      <c r="AE32" s="1"/>
      <c r="AF32" s="1" t="s">
        <v>59</v>
      </c>
      <c r="AG32" s="1" t="s">
        <v>74</v>
      </c>
      <c r="AH32" s="1" t="s">
        <v>59</v>
      </c>
      <c r="AI32" s="1"/>
      <c r="AJ32" s="1"/>
      <c r="AK32" s="1" t="s">
        <v>60</v>
      </c>
      <c r="AL32" s="1" t="s">
        <v>73</v>
      </c>
      <c r="AM32" s="5">
        <f t="shared" si="2"/>
        <v>2.7777777777777679E-3</v>
      </c>
      <c r="AN32" s="3">
        <v>0.44861111111111113</v>
      </c>
      <c r="AO32" s="1" t="s">
        <v>194</v>
      </c>
      <c r="AP32" s="1" t="s">
        <v>195</v>
      </c>
      <c r="AQ32" s="3">
        <v>0.4513888888888889</v>
      </c>
      <c r="AR32" s="6">
        <f t="shared" si="3"/>
        <v>4.8611111111111494E-3</v>
      </c>
      <c r="AS32" s="3">
        <v>0.44305555555555554</v>
      </c>
      <c r="AT32" s="1" t="s">
        <v>192</v>
      </c>
      <c r="AU32" s="1" t="s">
        <v>193</v>
      </c>
      <c r="AV32" s="3">
        <v>0.44791666666666669</v>
      </c>
      <c r="AW32" s="1" t="s">
        <v>66</v>
      </c>
      <c r="AX32" s="1" t="s">
        <v>66</v>
      </c>
      <c r="AY32" s="1" t="s">
        <v>66</v>
      </c>
      <c r="AZ32" s="1" t="s">
        <v>66</v>
      </c>
      <c r="BA32" s="1" t="s">
        <v>66</v>
      </c>
      <c r="BB32" s="1" t="s">
        <v>79</v>
      </c>
      <c r="BC32" s="1" t="s">
        <v>65</v>
      </c>
      <c r="BD32" s="1" t="s">
        <v>65</v>
      </c>
      <c r="BE32" s="1" t="s">
        <v>66</v>
      </c>
      <c r="BF32" s="1" t="s">
        <v>66</v>
      </c>
      <c r="BG32" s="1" t="s">
        <v>80</v>
      </c>
      <c r="BH32" s="1" t="s">
        <v>82</v>
      </c>
      <c r="BI32" s="1" t="s">
        <v>68</v>
      </c>
      <c r="BJ32" s="1" t="s">
        <v>68</v>
      </c>
      <c r="BK32" s="1" t="s">
        <v>71</v>
      </c>
      <c r="BL32" s="1" t="s">
        <v>71</v>
      </c>
      <c r="BM32" s="1" t="s">
        <v>71</v>
      </c>
      <c r="BN32" s="1" t="s">
        <v>82</v>
      </c>
      <c r="BO32" s="1" t="s">
        <v>69</v>
      </c>
      <c r="BP32" s="1" t="s">
        <v>68</v>
      </c>
      <c r="BQ32" s="1" t="s">
        <v>65</v>
      </c>
      <c r="BR32" s="1" t="s">
        <v>79</v>
      </c>
      <c r="BS32" s="1" t="s">
        <v>66</v>
      </c>
      <c r="BT32" s="3">
        <v>0.45416666666666666</v>
      </c>
    </row>
    <row r="33" spans="1:72" ht="153.75" thickBot="1" x14ac:dyDescent="0.25">
      <c r="A33" s="1" t="s">
        <v>174</v>
      </c>
      <c r="B33" s="1" t="s">
        <v>55</v>
      </c>
      <c r="C33" s="1" t="s">
        <v>55</v>
      </c>
      <c r="D33" s="1" t="s">
        <v>55</v>
      </c>
      <c r="E33" s="1" t="s">
        <v>56</v>
      </c>
      <c r="F33" s="1" t="s">
        <v>56</v>
      </c>
      <c r="G33" s="1" t="s">
        <v>56</v>
      </c>
      <c r="H33" s="1" t="s">
        <v>56</v>
      </c>
      <c r="I33" s="5">
        <f t="shared" si="4"/>
        <v>2.0833333333333315E-2</v>
      </c>
      <c r="J33" s="5">
        <f t="shared" si="1"/>
        <v>1.5277777777777779E-2</v>
      </c>
      <c r="K33" s="3">
        <v>0.43333333333333335</v>
      </c>
      <c r="L33" s="2">
        <v>4</v>
      </c>
      <c r="M33" s="2">
        <v>2</v>
      </c>
      <c r="N33" s="2">
        <v>3</v>
      </c>
      <c r="O33" s="2">
        <v>4</v>
      </c>
      <c r="P33" s="2">
        <v>1</v>
      </c>
      <c r="Q33" s="2">
        <v>3</v>
      </c>
      <c r="R33" s="2">
        <v>2</v>
      </c>
      <c r="S33" s="2">
        <v>3</v>
      </c>
      <c r="T33" s="2">
        <v>4</v>
      </c>
      <c r="U33" s="2">
        <v>4</v>
      </c>
      <c r="V33" s="2">
        <v>3</v>
      </c>
      <c r="W33" s="2">
        <v>4</v>
      </c>
      <c r="X33" s="2">
        <v>3</v>
      </c>
      <c r="Y33" s="2">
        <v>4</v>
      </c>
      <c r="Z33" s="2">
        <v>2</v>
      </c>
      <c r="AA33" s="1" t="s">
        <v>60</v>
      </c>
      <c r="AB33" s="1" t="s">
        <v>74</v>
      </c>
      <c r="AC33" s="1"/>
      <c r="AD33" s="1" t="s">
        <v>60</v>
      </c>
      <c r="AE33" s="1"/>
      <c r="AF33" s="1" t="s">
        <v>59</v>
      </c>
      <c r="AG33" s="1" t="s">
        <v>74</v>
      </c>
      <c r="AH33" s="1" t="s">
        <v>59</v>
      </c>
      <c r="AI33" s="1"/>
      <c r="AJ33" s="1"/>
      <c r="AK33" s="1" t="s">
        <v>60</v>
      </c>
      <c r="AL33" s="1" t="s">
        <v>73</v>
      </c>
      <c r="AM33" s="5">
        <f t="shared" si="2"/>
        <v>2.7777777777777679E-3</v>
      </c>
      <c r="AN33" s="3">
        <v>0.44861111111111113</v>
      </c>
      <c r="AO33" s="1" t="s">
        <v>194</v>
      </c>
      <c r="AP33" s="1" t="s">
        <v>195</v>
      </c>
      <c r="AQ33" s="3">
        <v>0.4513888888888889</v>
      </c>
      <c r="AR33" s="6">
        <f t="shared" si="3"/>
        <v>4.8611111111111494E-3</v>
      </c>
      <c r="AS33" s="3">
        <v>0.44305555555555554</v>
      </c>
      <c r="AT33" s="1" t="s">
        <v>192</v>
      </c>
      <c r="AU33" s="1" t="s">
        <v>193</v>
      </c>
      <c r="AV33" s="3">
        <v>0.44791666666666669</v>
      </c>
      <c r="AW33" s="1" t="s">
        <v>66</v>
      </c>
      <c r="AX33" s="1" t="s">
        <v>66</v>
      </c>
      <c r="AY33" s="1" t="s">
        <v>66</v>
      </c>
      <c r="AZ33" s="1" t="s">
        <v>66</v>
      </c>
      <c r="BA33" s="1" t="s">
        <v>66</v>
      </c>
      <c r="BB33" s="1" t="s">
        <v>79</v>
      </c>
      <c r="BC33" s="1" t="s">
        <v>65</v>
      </c>
      <c r="BD33" s="1" t="s">
        <v>65</v>
      </c>
      <c r="BE33" s="1" t="s">
        <v>66</v>
      </c>
      <c r="BF33" s="1" t="s">
        <v>66</v>
      </c>
      <c r="BG33" s="1" t="s">
        <v>80</v>
      </c>
      <c r="BH33" s="1" t="s">
        <v>82</v>
      </c>
      <c r="BI33" s="1" t="s">
        <v>68</v>
      </c>
      <c r="BJ33" s="1" t="s">
        <v>68</v>
      </c>
      <c r="BK33" s="1" t="s">
        <v>71</v>
      </c>
      <c r="BL33" s="1" t="s">
        <v>71</v>
      </c>
      <c r="BM33" s="1" t="s">
        <v>71</v>
      </c>
      <c r="BN33" s="1" t="s">
        <v>82</v>
      </c>
      <c r="BO33" s="1" t="s">
        <v>69</v>
      </c>
      <c r="BP33" s="1" t="s">
        <v>68</v>
      </c>
      <c r="BQ33" s="1" t="s">
        <v>65</v>
      </c>
      <c r="BR33" s="1" t="s">
        <v>79</v>
      </c>
      <c r="BS33" s="1" t="s">
        <v>66</v>
      </c>
      <c r="BT33" s="3">
        <v>0.45416666666666666</v>
      </c>
    </row>
    <row r="34" spans="1:72" ht="179.25" thickBot="1" x14ac:dyDescent="0.25">
      <c r="A34" s="1" t="s">
        <v>174</v>
      </c>
      <c r="B34" s="1" t="s">
        <v>55</v>
      </c>
      <c r="C34" s="1" t="s">
        <v>55</v>
      </c>
      <c r="D34" s="1" t="s">
        <v>55</v>
      </c>
      <c r="E34" s="1" t="s">
        <v>56</v>
      </c>
      <c r="F34" s="1" t="s">
        <v>55</v>
      </c>
      <c r="G34" s="1" t="s">
        <v>55</v>
      </c>
      <c r="H34" s="1" t="s">
        <v>55</v>
      </c>
      <c r="I34" s="5">
        <f t="shared" si="4"/>
        <v>1.8750000000000044E-2</v>
      </c>
      <c r="J34" s="5">
        <f t="shared" si="1"/>
        <v>1.2500000000000067E-2</v>
      </c>
      <c r="K34" s="3">
        <v>0.43541666666666662</v>
      </c>
      <c r="L34" s="2">
        <v>4</v>
      </c>
      <c r="M34" s="2">
        <v>4</v>
      </c>
      <c r="N34" s="2">
        <v>3</v>
      </c>
      <c r="O34" s="2">
        <v>3</v>
      </c>
      <c r="P34" s="2">
        <v>3</v>
      </c>
      <c r="Q34" s="2">
        <v>3</v>
      </c>
      <c r="R34" s="2">
        <v>3</v>
      </c>
      <c r="S34" s="2">
        <v>3</v>
      </c>
      <c r="T34" s="2">
        <v>3</v>
      </c>
      <c r="U34" s="2">
        <v>3</v>
      </c>
      <c r="V34" s="2">
        <v>4</v>
      </c>
      <c r="W34" s="2">
        <v>4</v>
      </c>
      <c r="X34" s="2">
        <v>3</v>
      </c>
      <c r="Y34" s="2">
        <v>4</v>
      </c>
      <c r="Z34" s="2">
        <v>4</v>
      </c>
      <c r="AA34" s="1" t="s">
        <v>57</v>
      </c>
      <c r="AB34" s="1" t="s">
        <v>57</v>
      </c>
      <c r="AC34" s="1" t="s">
        <v>57</v>
      </c>
      <c r="AD34" s="1" t="s">
        <v>57</v>
      </c>
      <c r="AE34" s="1" t="s">
        <v>59</v>
      </c>
      <c r="AF34" s="1" t="s">
        <v>58</v>
      </c>
      <c r="AG34" s="1" t="s">
        <v>143</v>
      </c>
      <c r="AH34" s="1" t="s">
        <v>59</v>
      </c>
      <c r="AI34" s="1" t="s">
        <v>59</v>
      </c>
      <c r="AJ34" s="1" t="s">
        <v>59</v>
      </c>
      <c r="AK34" s="1" t="s">
        <v>60</v>
      </c>
      <c r="AL34" s="1" t="s">
        <v>60</v>
      </c>
      <c r="AM34" s="5">
        <f t="shared" si="2"/>
        <v>4.8611111111110938E-3</v>
      </c>
      <c r="AN34" s="3">
        <v>0.44791666666666669</v>
      </c>
      <c r="AO34" s="1" t="s">
        <v>198</v>
      </c>
      <c r="AP34" s="1" t="s">
        <v>199</v>
      </c>
      <c r="AQ34" s="3">
        <v>0.45277777777777778</v>
      </c>
      <c r="AR34" s="6">
        <f t="shared" si="3"/>
        <v>4.8611111111111494E-3</v>
      </c>
      <c r="AS34" s="3">
        <v>0.44305555555555554</v>
      </c>
      <c r="AT34" s="1" t="s">
        <v>196</v>
      </c>
      <c r="AU34" s="1" t="s">
        <v>197</v>
      </c>
      <c r="AV34" s="3">
        <v>0.44791666666666669</v>
      </c>
      <c r="AW34" s="1" t="s">
        <v>65</v>
      </c>
      <c r="AX34" s="1" t="s">
        <v>66</v>
      </c>
      <c r="AY34" s="1" t="s">
        <v>80</v>
      </c>
      <c r="AZ34" s="1" t="s">
        <v>79</v>
      </c>
      <c r="BA34" s="1" t="s">
        <v>65</v>
      </c>
      <c r="BB34" s="1" t="s">
        <v>65</v>
      </c>
      <c r="BC34" s="1" t="s">
        <v>66</v>
      </c>
      <c r="BD34" s="1" t="s">
        <v>80</v>
      </c>
      <c r="BE34" s="1" t="s">
        <v>65</v>
      </c>
      <c r="BF34" s="1" t="s">
        <v>65</v>
      </c>
      <c r="BG34" s="1" t="s">
        <v>80</v>
      </c>
      <c r="BH34" s="1" t="s">
        <v>82</v>
      </c>
      <c r="BI34" s="1" t="s">
        <v>67</v>
      </c>
      <c r="BJ34" s="1" t="s">
        <v>68</v>
      </c>
      <c r="BK34" s="1" t="s">
        <v>88</v>
      </c>
      <c r="BL34" s="1" t="s">
        <v>71</v>
      </c>
      <c r="BM34" s="1" t="s">
        <v>70</v>
      </c>
      <c r="BN34" s="1" t="s">
        <v>82</v>
      </c>
      <c r="BO34" s="1" t="s">
        <v>69</v>
      </c>
      <c r="BP34" s="1" t="s">
        <v>69</v>
      </c>
      <c r="BQ34" s="1" t="s">
        <v>80</v>
      </c>
      <c r="BR34" s="1" t="s">
        <v>65</v>
      </c>
      <c r="BS34" s="1" t="s">
        <v>66</v>
      </c>
      <c r="BT34" s="3">
        <v>0.45416666666666666</v>
      </c>
    </row>
    <row r="35" spans="1:72" ht="243" thickBot="1" x14ac:dyDescent="0.25">
      <c r="A35" s="1" t="s">
        <v>174</v>
      </c>
      <c r="B35" s="1" t="s">
        <v>55</v>
      </c>
      <c r="C35" s="1" t="s">
        <v>55</v>
      </c>
      <c r="D35" s="1" t="s">
        <v>55</v>
      </c>
      <c r="E35" s="1" t="s">
        <v>56</v>
      </c>
      <c r="F35" s="1" t="s">
        <v>56</v>
      </c>
      <c r="G35" s="1" t="s">
        <v>56</v>
      </c>
      <c r="H35" s="1" t="s">
        <v>56</v>
      </c>
      <c r="I35" s="5">
        <f t="shared" si="4"/>
        <v>2.9166666666666674E-2</v>
      </c>
      <c r="J35" s="5">
        <f t="shared" si="1"/>
        <v>-0.18541666666666662</v>
      </c>
      <c r="K35" s="3">
        <v>0.63541666666666663</v>
      </c>
      <c r="L35" s="2">
        <v>5</v>
      </c>
      <c r="M35" s="2">
        <v>1</v>
      </c>
      <c r="N35" s="2">
        <v>2</v>
      </c>
      <c r="O35" s="2">
        <v>3</v>
      </c>
      <c r="P35" s="2">
        <v>3</v>
      </c>
      <c r="Q35" s="2">
        <v>5</v>
      </c>
      <c r="R35" s="2">
        <v>3</v>
      </c>
      <c r="S35" s="2">
        <v>5</v>
      </c>
      <c r="T35" s="2">
        <v>3</v>
      </c>
      <c r="U35" s="2">
        <v>5</v>
      </c>
      <c r="V35" s="2">
        <v>1</v>
      </c>
      <c r="W35" s="2">
        <v>3</v>
      </c>
      <c r="X35" s="2">
        <v>1</v>
      </c>
      <c r="Y35" s="2">
        <v>3</v>
      </c>
      <c r="Z35" s="2">
        <v>5</v>
      </c>
      <c r="AA35" s="1"/>
      <c r="AB35" s="1" t="s">
        <v>57</v>
      </c>
      <c r="AC35" s="1" t="s">
        <v>73</v>
      </c>
      <c r="AD35" s="1" t="s">
        <v>143</v>
      </c>
      <c r="AE35" s="1"/>
      <c r="AF35" s="1" t="s">
        <v>73</v>
      </c>
      <c r="AG35" s="1"/>
      <c r="AH35" s="1" t="s">
        <v>59</v>
      </c>
      <c r="AI35" s="1" t="s">
        <v>57</v>
      </c>
      <c r="AJ35" s="1"/>
      <c r="AK35" s="1" t="s">
        <v>57</v>
      </c>
      <c r="AL35" s="1" t="s">
        <v>60</v>
      </c>
      <c r="AM35" s="5">
        <f t="shared" si="2"/>
        <v>4.8611111111110938E-3</v>
      </c>
      <c r="AN35" s="3">
        <v>0.45</v>
      </c>
      <c r="AO35" s="1" t="s">
        <v>202</v>
      </c>
      <c r="AP35" s="1" t="s">
        <v>203</v>
      </c>
      <c r="AQ35" s="3">
        <v>0.4548611111111111</v>
      </c>
      <c r="AR35" s="6">
        <f t="shared" si="3"/>
        <v>6.9444444444444753E-3</v>
      </c>
      <c r="AS35" s="3">
        <v>0.44305555555555554</v>
      </c>
      <c r="AT35" s="1" t="s">
        <v>200</v>
      </c>
      <c r="AU35" s="1" t="s">
        <v>201</v>
      </c>
      <c r="AV35" s="3">
        <v>0.45</v>
      </c>
      <c r="AW35" s="1" t="s">
        <v>65</v>
      </c>
      <c r="AX35" s="1" t="s">
        <v>66</v>
      </c>
      <c r="AY35" s="1" t="s">
        <v>79</v>
      </c>
      <c r="AZ35" s="1" t="s">
        <v>79</v>
      </c>
      <c r="BA35" s="1" t="s">
        <v>66</v>
      </c>
      <c r="BB35" s="1" t="s">
        <v>65</v>
      </c>
      <c r="BC35" s="1" t="s">
        <v>66</v>
      </c>
      <c r="BD35" s="1" t="s">
        <v>79</v>
      </c>
      <c r="BE35" s="1" t="s">
        <v>66</v>
      </c>
      <c r="BF35" s="1" t="s">
        <v>66</v>
      </c>
      <c r="BG35" s="1" t="s">
        <v>65</v>
      </c>
      <c r="BH35" s="1" t="s">
        <v>68</v>
      </c>
      <c r="BI35" s="1" t="s">
        <v>82</v>
      </c>
      <c r="BJ35" s="1" t="s">
        <v>67</v>
      </c>
      <c r="BK35" s="1" t="s">
        <v>70</v>
      </c>
      <c r="BL35" s="1" t="s">
        <v>88</v>
      </c>
      <c r="BM35" s="1" t="s">
        <v>71</v>
      </c>
      <c r="BN35" s="1" t="s">
        <v>68</v>
      </c>
      <c r="BO35" s="1" t="s">
        <v>67</v>
      </c>
      <c r="BP35" s="1" t="s">
        <v>68</v>
      </c>
      <c r="BQ35" s="1" t="s">
        <v>66</v>
      </c>
      <c r="BR35" s="1" t="s">
        <v>80</v>
      </c>
      <c r="BS35" s="1" t="s">
        <v>66</v>
      </c>
      <c r="BT35" s="3">
        <v>0.6645833333333333</v>
      </c>
    </row>
    <row r="36" spans="1:72" ht="409.6" thickBot="1" x14ac:dyDescent="0.25">
      <c r="A36" s="1" t="s">
        <v>171</v>
      </c>
      <c r="B36" s="1" t="s">
        <v>55</v>
      </c>
      <c r="C36" s="1" t="s">
        <v>55</v>
      </c>
      <c r="D36" s="1" t="s">
        <v>56</v>
      </c>
      <c r="E36" s="1" t="s">
        <v>56</v>
      </c>
      <c r="F36" s="1" t="s">
        <v>55</v>
      </c>
      <c r="G36" s="1" t="s">
        <v>55</v>
      </c>
      <c r="H36" s="1" t="s">
        <v>56</v>
      </c>
      <c r="I36" s="5">
        <f t="shared" si="4"/>
        <v>2.430555555555558E-2</v>
      </c>
      <c r="J36" s="5">
        <f t="shared" si="1"/>
        <v>1.8749999999999933E-2</v>
      </c>
      <c r="K36" s="3">
        <v>0.44791666666666669</v>
      </c>
      <c r="L36" s="2">
        <v>4</v>
      </c>
      <c r="M36" s="2">
        <v>5</v>
      </c>
      <c r="N36" s="2">
        <v>1</v>
      </c>
      <c r="O36" s="2">
        <v>3</v>
      </c>
      <c r="P36" s="2">
        <v>5</v>
      </c>
      <c r="Q36" s="2">
        <v>2</v>
      </c>
      <c r="R36" s="2">
        <v>2</v>
      </c>
      <c r="S36" s="2">
        <v>5</v>
      </c>
      <c r="T36" s="2">
        <v>4</v>
      </c>
      <c r="U36" s="2">
        <v>3</v>
      </c>
      <c r="V36" s="2">
        <v>5</v>
      </c>
      <c r="W36" s="2">
        <v>3</v>
      </c>
      <c r="X36" s="2">
        <v>5</v>
      </c>
      <c r="Y36" s="2">
        <v>4</v>
      </c>
      <c r="Z36" s="2">
        <v>2</v>
      </c>
      <c r="AA36" s="1" t="s">
        <v>138</v>
      </c>
      <c r="AB36" s="1" t="s">
        <v>138</v>
      </c>
      <c r="AC36" s="1"/>
      <c r="AD36" s="1" t="s">
        <v>57</v>
      </c>
      <c r="AE36" s="1"/>
      <c r="AF36" s="1"/>
      <c r="AG36" s="1"/>
      <c r="AH36" s="1" t="s">
        <v>59</v>
      </c>
      <c r="AI36" s="1" t="s">
        <v>57</v>
      </c>
      <c r="AJ36" s="1"/>
      <c r="AK36" s="1" t="s">
        <v>72</v>
      </c>
      <c r="AL36" s="1" t="s">
        <v>60</v>
      </c>
      <c r="AM36" s="5">
        <f t="shared" si="2"/>
        <v>2.7777777777778789E-3</v>
      </c>
      <c r="AN36" s="3">
        <v>0.46666666666666662</v>
      </c>
      <c r="AO36" s="1" t="s">
        <v>206</v>
      </c>
      <c r="AP36" s="1" t="s">
        <v>207</v>
      </c>
      <c r="AQ36" s="3">
        <v>0.4694444444444445</v>
      </c>
      <c r="AR36" s="6">
        <f t="shared" si="3"/>
        <v>7.6388888888889173E-3</v>
      </c>
      <c r="AS36" s="3">
        <v>0.45833333333333331</v>
      </c>
      <c r="AT36" s="1" t="s">
        <v>204</v>
      </c>
      <c r="AU36" s="1" t="s">
        <v>205</v>
      </c>
      <c r="AV36" s="3">
        <v>0.46597222222222223</v>
      </c>
      <c r="AW36" s="1" t="s">
        <v>65</v>
      </c>
      <c r="AX36" s="1" t="s">
        <v>66</v>
      </c>
      <c r="AY36" s="1" t="s">
        <v>66</v>
      </c>
      <c r="AZ36" s="1" t="s">
        <v>79</v>
      </c>
      <c r="BA36" s="1" t="s">
        <v>66</v>
      </c>
      <c r="BB36" s="1" t="s">
        <v>65</v>
      </c>
      <c r="BC36" s="1" t="s">
        <v>66</v>
      </c>
      <c r="BD36" s="1" t="s">
        <v>65</v>
      </c>
      <c r="BE36" s="1" t="s">
        <v>79</v>
      </c>
      <c r="BF36" s="1" t="s">
        <v>66</v>
      </c>
      <c r="BG36" s="1" t="s">
        <v>65</v>
      </c>
      <c r="BH36" s="1" t="s">
        <v>68</v>
      </c>
      <c r="BI36" s="1" t="s">
        <v>67</v>
      </c>
      <c r="BJ36" s="1" t="s">
        <v>68</v>
      </c>
      <c r="BK36" s="1" t="s">
        <v>70</v>
      </c>
      <c r="BL36" s="1" t="s">
        <v>88</v>
      </c>
      <c r="BM36" s="1" t="s">
        <v>70</v>
      </c>
      <c r="BN36" s="1" t="s">
        <v>68</v>
      </c>
      <c r="BO36" s="1" t="s">
        <v>67</v>
      </c>
      <c r="BP36" s="1" t="s">
        <v>68</v>
      </c>
      <c r="BQ36" s="1" t="s">
        <v>66</v>
      </c>
      <c r="BR36" s="1" t="s">
        <v>66</v>
      </c>
      <c r="BS36" s="1" t="s">
        <v>79</v>
      </c>
      <c r="BT36" s="3">
        <v>0.47222222222222227</v>
      </c>
    </row>
    <row r="37" spans="1:72" ht="217.5" thickBot="1" x14ac:dyDescent="0.25">
      <c r="A37" s="1" t="s">
        <v>174</v>
      </c>
      <c r="B37" s="1" t="s">
        <v>56</v>
      </c>
      <c r="C37" s="1" t="s">
        <v>56</v>
      </c>
      <c r="D37" s="1" t="s">
        <v>56</v>
      </c>
      <c r="E37" s="1" t="s">
        <v>56</v>
      </c>
      <c r="F37" s="1" t="s">
        <v>56</v>
      </c>
      <c r="G37" s="1" t="s">
        <v>56</v>
      </c>
      <c r="H37" s="1" t="s">
        <v>56</v>
      </c>
      <c r="I37" s="5">
        <f t="shared" si="4"/>
        <v>1.3194444444444398E-2</v>
      </c>
      <c r="J37" s="5">
        <f t="shared" si="1"/>
        <v>9.0277777777777457E-3</v>
      </c>
      <c r="K37" s="3">
        <v>0.52847222222222223</v>
      </c>
      <c r="L37" s="2">
        <v>2</v>
      </c>
      <c r="M37" s="2">
        <v>4</v>
      </c>
      <c r="N37" s="2">
        <v>1</v>
      </c>
      <c r="O37" s="2">
        <v>2</v>
      </c>
      <c r="P37" s="2">
        <v>4</v>
      </c>
      <c r="Q37" s="2">
        <v>2</v>
      </c>
      <c r="R37" s="2">
        <v>3</v>
      </c>
      <c r="S37" s="2">
        <v>4</v>
      </c>
      <c r="T37" s="2">
        <v>2</v>
      </c>
      <c r="U37" s="2">
        <v>4</v>
      </c>
      <c r="V37" s="2">
        <v>4</v>
      </c>
      <c r="W37" s="2">
        <v>5</v>
      </c>
      <c r="X37" s="2">
        <v>3</v>
      </c>
      <c r="Y37" s="2">
        <v>4</v>
      </c>
      <c r="Z37" s="2">
        <v>5</v>
      </c>
      <c r="AA37" s="1" t="s">
        <v>60</v>
      </c>
      <c r="AB37" s="1" t="s">
        <v>72</v>
      </c>
      <c r="AC37" s="1"/>
      <c r="AD37" s="1" t="s">
        <v>57</v>
      </c>
      <c r="AE37" s="1"/>
      <c r="AF37" s="1"/>
      <c r="AG37" s="1" t="s">
        <v>57</v>
      </c>
      <c r="AH37" s="1"/>
      <c r="AI37" s="1" t="s">
        <v>57</v>
      </c>
      <c r="AJ37" s="1"/>
      <c r="AK37" s="1" t="s">
        <v>57</v>
      </c>
      <c r="AL37" s="1" t="s">
        <v>57</v>
      </c>
      <c r="AM37" s="5">
        <f t="shared" si="2"/>
        <v>2.0833333333333259E-3</v>
      </c>
      <c r="AN37" s="3">
        <v>0.53749999999999998</v>
      </c>
      <c r="AO37" s="1" t="s">
        <v>210</v>
      </c>
      <c r="AP37" s="1" t="s">
        <v>211</v>
      </c>
      <c r="AQ37" s="3">
        <v>0.5395833333333333</v>
      </c>
      <c r="AR37" s="6">
        <f t="shared" si="3"/>
        <v>3.4722222222222099E-3</v>
      </c>
      <c r="AS37" s="3">
        <v>0.53402777777777777</v>
      </c>
      <c r="AT37" s="1" t="s">
        <v>208</v>
      </c>
      <c r="AU37" s="1" t="s">
        <v>209</v>
      </c>
      <c r="AV37" s="3">
        <v>0.53749999999999998</v>
      </c>
      <c r="AW37" s="1" t="s">
        <v>80</v>
      </c>
      <c r="AX37" s="1" t="s">
        <v>66</v>
      </c>
      <c r="AY37" s="1" t="s">
        <v>79</v>
      </c>
      <c r="AZ37" s="1" t="s">
        <v>66</v>
      </c>
      <c r="BA37" s="1" t="s">
        <v>65</v>
      </c>
      <c r="BB37" s="1" t="s">
        <v>66</v>
      </c>
      <c r="BC37" s="1" t="s">
        <v>66</v>
      </c>
      <c r="BD37" s="1" t="s">
        <v>65</v>
      </c>
      <c r="BE37" s="1" t="s">
        <v>66</v>
      </c>
      <c r="BF37" s="1" t="s">
        <v>66</v>
      </c>
      <c r="BG37" s="1" t="s">
        <v>80</v>
      </c>
      <c r="BH37" s="1" t="s">
        <v>69</v>
      </c>
      <c r="BI37" s="1" t="s">
        <v>82</v>
      </c>
      <c r="BJ37" s="1" t="s">
        <v>68</v>
      </c>
      <c r="BK37" s="1" t="s">
        <v>81</v>
      </c>
      <c r="BL37" s="1" t="s">
        <v>71</v>
      </c>
      <c r="BM37" s="1" t="s">
        <v>70</v>
      </c>
      <c r="BN37" s="1" t="s">
        <v>67</v>
      </c>
      <c r="BO37" s="1" t="s">
        <v>68</v>
      </c>
      <c r="BP37" s="1" t="s">
        <v>68</v>
      </c>
      <c r="BQ37" s="1" t="s">
        <v>66</v>
      </c>
      <c r="BR37" s="1" t="s">
        <v>80</v>
      </c>
      <c r="BS37" s="1" t="s">
        <v>79</v>
      </c>
      <c r="BT37" s="3">
        <v>0.54166666666666663</v>
      </c>
    </row>
    <row r="38" spans="1:72" ht="332.25" thickBot="1" x14ac:dyDescent="0.25">
      <c r="A38" s="1" t="s">
        <v>174</v>
      </c>
      <c r="B38" s="1" t="s">
        <v>55</v>
      </c>
      <c r="C38" s="1" t="s">
        <v>55</v>
      </c>
      <c r="D38" s="1" t="s">
        <v>55</v>
      </c>
      <c r="E38" s="1" t="s">
        <v>56</v>
      </c>
      <c r="F38" s="1" t="s">
        <v>56</v>
      </c>
      <c r="G38" s="1" t="s">
        <v>56</v>
      </c>
      <c r="H38" s="1" t="s">
        <v>55</v>
      </c>
      <c r="I38" s="5">
        <f t="shared" si="4"/>
        <v>2.0833333333333259E-2</v>
      </c>
      <c r="J38" s="5">
        <f t="shared" si="1"/>
        <v>1.5972222222222276E-2</v>
      </c>
      <c r="K38" s="3">
        <v>0.53055555555555556</v>
      </c>
      <c r="L38" s="2">
        <v>4</v>
      </c>
      <c r="M38" s="2">
        <v>3</v>
      </c>
      <c r="N38" s="2">
        <v>5</v>
      </c>
      <c r="O38" s="2">
        <v>4</v>
      </c>
      <c r="P38" s="2">
        <v>3</v>
      </c>
      <c r="Q38" s="2">
        <v>5</v>
      </c>
      <c r="R38" s="2">
        <v>4</v>
      </c>
      <c r="S38" s="2">
        <v>5</v>
      </c>
      <c r="T38" s="2">
        <v>3</v>
      </c>
      <c r="U38" s="2">
        <v>5</v>
      </c>
      <c r="V38" s="2">
        <v>3</v>
      </c>
      <c r="W38" s="2">
        <v>2</v>
      </c>
      <c r="X38" s="2">
        <v>3</v>
      </c>
      <c r="Y38" s="2">
        <v>2</v>
      </c>
      <c r="Z38" s="2">
        <v>5</v>
      </c>
      <c r="AA38" s="1" t="s">
        <v>60</v>
      </c>
      <c r="AB38" s="1"/>
      <c r="AC38" s="1" t="s">
        <v>60</v>
      </c>
      <c r="AD38" s="1"/>
      <c r="AE38" s="1"/>
      <c r="AF38" s="1"/>
      <c r="AG38" s="1" t="s">
        <v>60</v>
      </c>
      <c r="AH38" s="1"/>
      <c r="AI38" s="1" t="s">
        <v>143</v>
      </c>
      <c r="AJ38" s="1"/>
      <c r="AK38" s="1" t="s">
        <v>57</v>
      </c>
      <c r="AL38" s="1" t="s">
        <v>57</v>
      </c>
      <c r="AM38" s="5">
        <f t="shared" si="2"/>
        <v>3.4722222222220989E-3</v>
      </c>
      <c r="AN38" s="3">
        <v>0.54652777777777783</v>
      </c>
      <c r="AO38" s="1" t="s">
        <v>214</v>
      </c>
      <c r="AP38" s="1" t="s">
        <v>215</v>
      </c>
      <c r="AQ38" s="3">
        <v>0.54999999999999993</v>
      </c>
      <c r="AR38" s="6">
        <f t="shared" si="3"/>
        <v>6.2499999999999778E-3</v>
      </c>
      <c r="AS38" s="3">
        <v>0.5395833333333333</v>
      </c>
      <c r="AT38" s="1" t="s">
        <v>212</v>
      </c>
      <c r="AU38" s="1" t="s">
        <v>213</v>
      </c>
      <c r="AV38" s="3">
        <v>0.54583333333333328</v>
      </c>
      <c r="AW38" s="1" t="s">
        <v>66</v>
      </c>
      <c r="AX38" s="1" t="s">
        <v>65</v>
      </c>
      <c r="AY38" s="1" t="s">
        <v>80</v>
      </c>
      <c r="AZ38" s="1" t="s">
        <v>65</v>
      </c>
      <c r="BA38" s="1" t="s">
        <v>80</v>
      </c>
      <c r="BB38" s="1" t="s">
        <v>66</v>
      </c>
      <c r="BC38" s="1" t="s">
        <v>66</v>
      </c>
      <c r="BD38" s="1" t="s">
        <v>65</v>
      </c>
      <c r="BE38" s="1" t="s">
        <v>66</v>
      </c>
      <c r="BF38" s="1" t="s">
        <v>65</v>
      </c>
      <c r="BG38" s="1" t="s">
        <v>80</v>
      </c>
      <c r="BH38" s="1" t="s">
        <v>67</v>
      </c>
      <c r="BI38" s="1" t="s">
        <v>68</v>
      </c>
      <c r="BJ38" s="1" t="s">
        <v>68</v>
      </c>
      <c r="BK38" s="1" t="s">
        <v>71</v>
      </c>
      <c r="BL38" s="1" t="s">
        <v>70</v>
      </c>
      <c r="BM38" s="1" t="s">
        <v>70</v>
      </c>
      <c r="BN38" s="1" t="s">
        <v>67</v>
      </c>
      <c r="BO38" s="1" t="s">
        <v>69</v>
      </c>
      <c r="BP38" s="1" t="s">
        <v>68</v>
      </c>
      <c r="BQ38" s="1" t="s">
        <v>65</v>
      </c>
      <c r="BR38" s="1" t="s">
        <v>79</v>
      </c>
      <c r="BS38" s="1" t="s">
        <v>66</v>
      </c>
      <c r="BT38" s="3">
        <v>0.55138888888888882</v>
      </c>
    </row>
    <row r="39" spans="1:72" ht="192" thickBot="1" x14ac:dyDescent="0.25">
      <c r="A39" s="1" t="s">
        <v>174</v>
      </c>
      <c r="B39" s="1" t="s">
        <v>55</v>
      </c>
      <c r="C39" s="1" t="s">
        <v>56</v>
      </c>
      <c r="D39" s="1" t="s">
        <v>56</v>
      </c>
      <c r="E39" s="1" t="s">
        <v>56</v>
      </c>
      <c r="F39" s="1" t="s">
        <v>56</v>
      </c>
      <c r="G39" s="1" t="s">
        <v>56</v>
      </c>
      <c r="H39" s="1" t="s">
        <v>56</v>
      </c>
      <c r="I39" s="5">
        <f t="shared" si="4"/>
        <v>3.3333333333333326E-2</v>
      </c>
      <c r="J39" s="5">
        <f t="shared" si="1"/>
        <v>2.2916666666666696E-2</v>
      </c>
      <c r="K39" s="3">
        <v>0.52916666666666667</v>
      </c>
      <c r="L39" s="2">
        <v>2</v>
      </c>
      <c r="M39" s="2">
        <v>3</v>
      </c>
      <c r="N39" s="2">
        <v>5</v>
      </c>
      <c r="O39" s="2">
        <v>2</v>
      </c>
      <c r="P39" s="2">
        <v>3</v>
      </c>
      <c r="Q39" s="2">
        <v>5</v>
      </c>
      <c r="R39" s="2">
        <v>2</v>
      </c>
      <c r="S39" s="2">
        <v>4</v>
      </c>
      <c r="T39" s="2">
        <v>5</v>
      </c>
      <c r="U39" s="2">
        <v>3</v>
      </c>
      <c r="V39" s="2">
        <v>5</v>
      </c>
      <c r="W39" s="2">
        <v>2</v>
      </c>
      <c r="X39" s="2">
        <v>4</v>
      </c>
      <c r="Y39" s="2">
        <v>4</v>
      </c>
      <c r="Z39" s="2">
        <v>5</v>
      </c>
      <c r="AA39" s="1"/>
      <c r="AB39" s="1" t="s">
        <v>57</v>
      </c>
      <c r="AC39" s="1"/>
      <c r="AD39" s="1"/>
      <c r="AE39" s="1" t="s">
        <v>60</v>
      </c>
      <c r="AF39" s="1" t="s">
        <v>60</v>
      </c>
      <c r="AG39" s="1"/>
      <c r="AH39" s="1"/>
      <c r="AI39" s="1" t="s">
        <v>57</v>
      </c>
      <c r="AJ39" s="1"/>
      <c r="AK39" s="1" t="s">
        <v>57</v>
      </c>
      <c r="AL39" s="1"/>
      <c r="AM39" s="5">
        <f t="shared" si="2"/>
        <v>6.9444444444444198E-3</v>
      </c>
      <c r="AN39" s="3">
        <v>0.55208333333333337</v>
      </c>
      <c r="AO39" s="1" t="s">
        <v>218</v>
      </c>
      <c r="AP39" s="1" t="s">
        <v>219</v>
      </c>
      <c r="AQ39" s="3">
        <v>0.55902777777777779</v>
      </c>
      <c r="AR39" s="6">
        <f t="shared" si="3"/>
        <v>8.3333333333333037E-3</v>
      </c>
      <c r="AS39" s="3">
        <v>0.54375000000000007</v>
      </c>
      <c r="AT39" s="1" t="s">
        <v>216</v>
      </c>
      <c r="AU39" s="1" t="s">
        <v>217</v>
      </c>
      <c r="AV39" s="3">
        <v>0.55208333333333337</v>
      </c>
      <c r="AW39" s="1" t="s">
        <v>66</v>
      </c>
      <c r="AX39" s="1" t="s">
        <v>66</v>
      </c>
      <c r="AY39" s="1" t="s">
        <v>65</v>
      </c>
      <c r="AZ39" s="1" t="s">
        <v>65</v>
      </c>
      <c r="BA39" s="1" t="s">
        <v>65</v>
      </c>
      <c r="BB39" s="1" t="s">
        <v>79</v>
      </c>
      <c r="BC39" s="1" t="s">
        <v>79</v>
      </c>
      <c r="BD39" s="1" t="s">
        <v>80</v>
      </c>
      <c r="BE39" s="1" t="s">
        <v>66</v>
      </c>
      <c r="BF39" s="1" t="s">
        <v>66</v>
      </c>
      <c r="BG39" s="1" t="s">
        <v>66</v>
      </c>
      <c r="BH39" s="1" t="s">
        <v>82</v>
      </c>
      <c r="BI39" s="1" t="s">
        <v>68</v>
      </c>
      <c r="BJ39" s="1" t="s">
        <v>68</v>
      </c>
      <c r="BK39" s="1" t="s">
        <v>88</v>
      </c>
      <c r="BL39" s="1" t="s">
        <v>70</v>
      </c>
      <c r="BM39" s="1" t="s">
        <v>70</v>
      </c>
      <c r="BN39" s="1" t="s">
        <v>67</v>
      </c>
      <c r="BO39" s="1" t="s">
        <v>68</v>
      </c>
      <c r="BP39" s="1" t="s">
        <v>68</v>
      </c>
      <c r="BQ39" s="1" t="s">
        <v>65</v>
      </c>
      <c r="BR39" s="1" t="s">
        <v>79</v>
      </c>
      <c r="BS39" s="1" t="s">
        <v>79</v>
      </c>
      <c r="BT39" s="3">
        <v>0.5625</v>
      </c>
    </row>
    <row r="40" spans="1:72" ht="306.75" thickBot="1" x14ac:dyDescent="0.25">
      <c r="A40" s="1" t="s">
        <v>174</v>
      </c>
      <c r="B40" s="1" t="s">
        <v>55</v>
      </c>
      <c r="C40" s="1" t="s">
        <v>55</v>
      </c>
      <c r="D40" s="1" t="s">
        <v>55</v>
      </c>
      <c r="E40" s="1" t="s">
        <v>56</v>
      </c>
      <c r="F40" s="1" t="s">
        <v>55</v>
      </c>
      <c r="G40" s="1" t="s">
        <v>56</v>
      </c>
      <c r="H40" s="1" t="s">
        <v>55</v>
      </c>
      <c r="I40" s="5">
        <f t="shared" si="4"/>
        <v>3.8194444444444531E-2</v>
      </c>
      <c r="J40" s="5">
        <f t="shared" si="1"/>
        <v>2.430555555555558E-2</v>
      </c>
      <c r="K40" s="3">
        <v>0.43402777777777773</v>
      </c>
      <c r="L40" s="2">
        <v>4</v>
      </c>
      <c r="M40" s="2">
        <v>5</v>
      </c>
      <c r="N40" s="2">
        <v>3</v>
      </c>
      <c r="O40" s="2">
        <v>5</v>
      </c>
      <c r="P40" s="2">
        <v>4</v>
      </c>
      <c r="Q40" s="2">
        <v>5</v>
      </c>
      <c r="R40" s="2">
        <v>2</v>
      </c>
      <c r="S40" s="2">
        <v>5</v>
      </c>
      <c r="T40" s="2">
        <v>4</v>
      </c>
      <c r="U40" s="2">
        <v>5</v>
      </c>
      <c r="V40" s="2">
        <v>3</v>
      </c>
      <c r="W40" s="2">
        <v>5</v>
      </c>
      <c r="X40" s="2">
        <v>3</v>
      </c>
      <c r="Y40" s="2">
        <v>4</v>
      </c>
      <c r="Z40" s="2">
        <v>5</v>
      </c>
      <c r="AA40" s="1" t="s">
        <v>74</v>
      </c>
      <c r="AB40" s="1" t="s">
        <v>57</v>
      </c>
      <c r="AC40" s="1" t="s">
        <v>57</v>
      </c>
      <c r="AD40" s="1" t="s">
        <v>73</v>
      </c>
      <c r="AE40" s="1" t="s">
        <v>60</v>
      </c>
      <c r="AF40" s="1" t="s">
        <v>59</v>
      </c>
      <c r="AG40" s="1" t="s">
        <v>60</v>
      </c>
      <c r="AH40" s="1" t="s">
        <v>143</v>
      </c>
      <c r="AI40" s="1" t="s">
        <v>60</v>
      </c>
      <c r="AJ40" s="1" t="s">
        <v>60</v>
      </c>
      <c r="AK40" s="1" t="s">
        <v>123</v>
      </c>
      <c r="AL40" s="1" t="s">
        <v>60</v>
      </c>
      <c r="AM40" s="5">
        <f t="shared" si="2"/>
        <v>6.9444444444444198E-3</v>
      </c>
      <c r="AN40" s="3">
        <v>0.45833333333333331</v>
      </c>
      <c r="AO40" s="1" t="s">
        <v>222</v>
      </c>
      <c r="AP40" s="1" t="s">
        <v>147</v>
      </c>
      <c r="AQ40" s="3">
        <v>0.46527777777777773</v>
      </c>
      <c r="AR40" s="6">
        <f t="shared" si="3"/>
        <v>5.5555555555555358E-3</v>
      </c>
      <c r="AS40" s="3">
        <v>0.4513888888888889</v>
      </c>
      <c r="AT40" s="1" t="s">
        <v>220</v>
      </c>
      <c r="AU40" s="1" t="s">
        <v>221</v>
      </c>
      <c r="AV40" s="3">
        <v>0.45694444444444443</v>
      </c>
      <c r="AW40" s="1" t="s">
        <v>66</v>
      </c>
      <c r="AX40" s="1" t="s">
        <v>65</v>
      </c>
      <c r="AY40" s="1" t="s">
        <v>65</v>
      </c>
      <c r="AZ40" s="1" t="s">
        <v>66</v>
      </c>
      <c r="BA40" s="1" t="s">
        <v>65</v>
      </c>
      <c r="BB40" s="1" t="s">
        <v>66</v>
      </c>
      <c r="BC40" s="1" t="s">
        <v>65</v>
      </c>
      <c r="BD40" s="1" t="s">
        <v>65</v>
      </c>
      <c r="BE40" s="1" t="s">
        <v>65</v>
      </c>
      <c r="BF40" s="1" t="s">
        <v>65</v>
      </c>
      <c r="BG40" s="1" t="s">
        <v>66</v>
      </c>
      <c r="BH40" s="1" t="s">
        <v>67</v>
      </c>
      <c r="BI40" s="1" t="s">
        <v>67</v>
      </c>
      <c r="BJ40" s="1" t="s">
        <v>67</v>
      </c>
      <c r="BK40" s="1" t="s">
        <v>71</v>
      </c>
      <c r="BL40" s="1" t="s">
        <v>71</v>
      </c>
      <c r="BM40" s="1" t="s">
        <v>71</v>
      </c>
      <c r="BN40" s="1" t="s">
        <v>67</v>
      </c>
      <c r="BO40" s="1" t="s">
        <v>67</v>
      </c>
      <c r="BP40" s="1" t="s">
        <v>68</v>
      </c>
      <c r="BQ40" s="1" t="s">
        <v>65</v>
      </c>
      <c r="BR40" s="1" t="s">
        <v>66</v>
      </c>
      <c r="BS40" s="1" t="s">
        <v>66</v>
      </c>
      <c r="BT40" s="3">
        <v>0.47222222222222227</v>
      </c>
    </row>
    <row r="41" spans="1:72" ht="319.5" thickBot="1" x14ac:dyDescent="0.25">
      <c r="A41" s="1" t="s">
        <v>174</v>
      </c>
      <c r="B41" s="1" t="s">
        <v>55</v>
      </c>
      <c r="C41" s="1" t="s">
        <v>55</v>
      </c>
      <c r="D41" s="1" t="s">
        <v>55</v>
      </c>
      <c r="E41" s="1" t="s">
        <v>56</v>
      </c>
      <c r="F41" s="1" t="s">
        <v>56</v>
      </c>
      <c r="G41" s="1" t="s">
        <v>55</v>
      </c>
      <c r="H41" s="1" t="s">
        <v>55</v>
      </c>
      <c r="I41" s="5">
        <f t="shared" si="4"/>
        <v>2.083333333333337E-2</v>
      </c>
      <c r="J41" s="5">
        <f t="shared" si="1"/>
        <v>1.6666666666666718E-2</v>
      </c>
      <c r="K41" s="3">
        <v>0.43541666666666662</v>
      </c>
      <c r="L41" s="2">
        <v>3</v>
      </c>
      <c r="M41" s="2">
        <v>2</v>
      </c>
      <c r="N41" s="2">
        <v>5</v>
      </c>
      <c r="O41" s="2">
        <v>3</v>
      </c>
      <c r="P41" s="2">
        <v>2</v>
      </c>
      <c r="Q41" s="2">
        <v>5</v>
      </c>
      <c r="R41" s="2">
        <v>5</v>
      </c>
      <c r="S41" s="2">
        <v>2</v>
      </c>
      <c r="T41" s="2">
        <v>3</v>
      </c>
      <c r="U41" s="2">
        <v>4</v>
      </c>
      <c r="V41" s="2">
        <v>4</v>
      </c>
      <c r="W41" s="2">
        <v>5</v>
      </c>
      <c r="X41" s="2">
        <v>4</v>
      </c>
      <c r="Y41" s="2">
        <v>5</v>
      </c>
      <c r="Z41" s="2">
        <v>3</v>
      </c>
      <c r="AA41" s="1" t="s">
        <v>60</v>
      </c>
      <c r="AB41" s="1" t="s">
        <v>74</v>
      </c>
      <c r="AC41" s="1" t="s">
        <v>74</v>
      </c>
      <c r="AD41" s="1" t="s">
        <v>60</v>
      </c>
      <c r="AE41" s="1" t="s">
        <v>74</v>
      </c>
      <c r="AF41" s="1" t="s">
        <v>74</v>
      </c>
      <c r="AG41" s="1" t="s">
        <v>60</v>
      </c>
      <c r="AH41" s="1" t="s">
        <v>74</v>
      </c>
      <c r="AI41" s="1" t="s">
        <v>60</v>
      </c>
      <c r="AJ41" s="1" t="s">
        <v>74</v>
      </c>
      <c r="AK41" s="1" t="s">
        <v>60</v>
      </c>
      <c r="AL41" s="1" t="s">
        <v>74</v>
      </c>
      <c r="AM41" s="5">
        <f t="shared" si="2"/>
        <v>2.0833333333333259E-3</v>
      </c>
      <c r="AN41" s="3">
        <v>0.45208333333333334</v>
      </c>
      <c r="AO41" s="1" t="s">
        <v>225</v>
      </c>
      <c r="AP41" s="1" t="s">
        <v>226</v>
      </c>
      <c r="AQ41" s="3">
        <v>0.45416666666666666</v>
      </c>
      <c r="AR41" s="6">
        <f t="shared" si="3"/>
        <v>5.5555555555555358E-3</v>
      </c>
      <c r="AS41" s="3">
        <v>0.4465277777777778</v>
      </c>
      <c r="AT41" s="1" t="s">
        <v>223</v>
      </c>
      <c r="AU41" s="1" t="s">
        <v>224</v>
      </c>
      <c r="AV41" s="3">
        <v>0.45208333333333334</v>
      </c>
      <c r="AW41" s="1" t="s">
        <v>66</v>
      </c>
      <c r="AX41" s="1" t="s">
        <v>66</v>
      </c>
      <c r="AY41" s="1" t="s">
        <v>65</v>
      </c>
      <c r="AZ41" s="1" t="s">
        <v>66</v>
      </c>
      <c r="BA41" s="1" t="s">
        <v>66</v>
      </c>
      <c r="BB41" s="1" t="s">
        <v>66</v>
      </c>
      <c r="BC41" s="1" t="s">
        <v>66</v>
      </c>
      <c r="BD41" s="1" t="s">
        <v>65</v>
      </c>
      <c r="BE41" s="1" t="s">
        <v>66</v>
      </c>
      <c r="BF41" s="1" t="s">
        <v>65</v>
      </c>
      <c r="BG41" s="1" t="s">
        <v>65</v>
      </c>
      <c r="BH41" s="1" t="s">
        <v>67</v>
      </c>
      <c r="BI41" s="1" t="s">
        <v>67</v>
      </c>
      <c r="BJ41" s="1" t="s">
        <v>68</v>
      </c>
      <c r="BK41" s="1" t="s">
        <v>88</v>
      </c>
      <c r="BL41" s="1" t="s">
        <v>88</v>
      </c>
      <c r="BM41" s="1" t="s">
        <v>71</v>
      </c>
      <c r="BN41" s="1" t="s">
        <v>68</v>
      </c>
      <c r="BO41" s="1" t="s">
        <v>69</v>
      </c>
      <c r="BP41" s="1" t="s">
        <v>68</v>
      </c>
      <c r="BQ41" s="1" t="s">
        <v>66</v>
      </c>
      <c r="BR41" s="1" t="s">
        <v>79</v>
      </c>
      <c r="BS41" s="1" t="s">
        <v>65</v>
      </c>
      <c r="BT41" s="3">
        <v>0.45624999999999999</v>
      </c>
    </row>
    <row r="42" spans="1:72" ht="115.5" thickBot="1" x14ac:dyDescent="0.25">
      <c r="A42" s="1" t="s">
        <v>174</v>
      </c>
      <c r="B42" s="1" t="s">
        <v>55</v>
      </c>
      <c r="C42" s="1" t="s">
        <v>55</v>
      </c>
      <c r="D42" s="1" t="s">
        <v>56</v>
      </c>
      <c r="E42" s="1" t="s">
        <v>56</v>
      </c>
      <c r="F42" s="1" t="s">
        <v>55</v>
      </c>
      <c r="G42" s="1" t="s">
        <v>55</v>
      </c>
      <c r="H42" s="1" t="s">
        <v>56</v>
      </c>
      <c r="I42" s="5">
        <f t="shared" si="4"/>
        <v>2.2916666666666641E-2</v>
      </c>
      <c r="J42" s="5">
        <f t="shared" si="1"/>
        <v>1.8055555555555547E-2</v>
      </c>
      <c r="K42" s="3">
        <v>0.43472222222222223</v>
      </c>
      <c r="L42" s="2">
        <v>5</v>
      </c>
      <c r="M42" s="2">
        <v>3</v>
      </c>
      <c r="N42" s="2">
        <v>5</v>
      </c>
      <c r="O42" s="2">
        <v>2</v>
      </c>
      <c r="P42" s="2">
        <v>5</v>
      </c>
      <c r="Q42" s="2">
        <v>5</v>
      </c>
      <c r="R42" s="2">
        <v>5</v>
      </c>
      <c r="S42" s="2">
        <v>2</v>
      </c>
      <c r="T42" s="2">
        <v>2</v>
      </c>
      <c r="U42" s="2">
        <v>5</v>
      </c>
      <c r="V42" s="2">
        <v>3</v>
      </c>
      <c r="W42" s="2">
        <v>3</v>
      </c>
      <c r="X42" s="2">
        <v>5</v>
      </c>
      <c r="Y42" s="2">
        <v>1</v>
      </c>
      <c r="Z42" s="2">
        <v>5</v>
      </c>
      <c r="AA42" s="1" t="s">
        <v>60</v>
      </c>
      <c r="AB42" s="1" t="s">
        <v>74</v>
      </c>
      <c r="AC42" s="1" t="s">
        <v>60</v>
      </c>
      <c r="AD42" s="1" t="s">
        <v>60</v>
      </c>
      <c r="AE42" s="1" t="s">
        <v>74</v>
      </c>
      <c r="AF42" s="1" t="s">
        <v>59</v>
      </c>
      <c r="AG42" s="1" t="s">
        <v>59</v>
      </c>
      <c r="AH42" s="1" t="s">
        <v>73</v>
      </c>
      <c r="AI42" s="1" t="s">
        <v>57</v>
      </c>
      <c r="AJ42" s="1" t="s">
        <v>143</v>
      </c>
      <c r="AK42" s="1"/>
      <c r="AL42" s="1"/>
      <c r="AM42" s="5">
        <f t="shared" si="2"/>
        <v>3.4722222222222099E-3</v>
      </c>
      <c r="AN42" s="3">
        <v>0.45277777777777778</v>
      </c>
      <c r="AO42" s="1" t="s">
        <v>227</v>
      </c>
      <c r="AP42" s="1" t="s">
        <v>147</v>
      </c>
      <c r="AQ42" s="3">
        <v>0.45624999999999999</v>
      </c>
      <c r="AR42" s="6">
        <f t="shared" si="3"/>
        <v>5.5555555555555358E-3</v>
      </c>
      <c r="AS42" s="3">
        <v>0.4465277777777778</v>
      </c>
      <c r="AT42" s="1" t="s">
        <v>139</v>
      </c>
      <c r="AU42" s="1" t="s">
        <v>147</v>
      </c>
      <c r="AV42" s="3">
        <v>0.45208333333333334</v>
      </c>
      <c r="AW42" s="1" t="s">
        <v>65</v>
      </c>
      <c r="AX42" s="1" t="s">
        <v>66</v>
      </c>
      <c r="AY42" s="1" t="s">
        <v>80</v>
      </c>
      <c r="AZ42" s="1" t="s">
        <v>66</v>
      </c>
      <c r="BA42" s="1" t="s">
        <v>65</v>
      </c>
      <c r="BB42" s="1" t="s">
        <v>66</v>
      </c>
      <c r="BC42" s="1" t="s">
        <v>65</v>
      </c>
      <c r="BD42" s="1" t="s">
        <v>65</v>
      </c>
      <c r="BE42" s="1" t="s">
        <v>66</v>
      </c>
      <c r="BF42" s="1" t="s">
        <v>65</v>
      </c>
      <c r="BG42" s="1" t="s">
        <v>65</v>
      </c>
      <c r="BH42" s="1" t="s">
        <v>67</v>
      </c>
      <c r="BI42" s="1" t="s">
        <v>68</v>
      </c>
      <c r="BJ42" s="1" t="s">
        <v>68</v>
      </c>
      <c r="BK42" s="1" t="s">
        <v>70</v>
      </c>
      <c r="BL42" s="1" t="s">
        <v>71</v>
      </c>
      <c r="BM42" s="1" t="s">
        <v>71</v>
      </c>
      <c r="BN42" s="1" t="s">
        <v>82</v>
      </c>
      <c r="BO42" s="1" t="s">
        <v>69</v>
      </c>
      <c r="BP42" s="1" t="s">
        <v>69</v>
      </c>
      <c r="BQ42" s="1" t="s">
        <v>80</v>
      </c>
      <c r="BR42" s="1" t="s">
        <v>66</v>
      </c>
      <c r="BS42" s="1" t="s">
        <v>66</v>
      </c>
      <c r="BT42" s="3">
        <v>0.45763888888888887</v>
      </c>
    </row>
    <row r="43" spans="1:72" ht="319.5" thickBot="1" x14ac:dyDescent="0.25">
      <c r="A43" s="1" t="s">
        <v>174</v>
      </c>
      <c r="B43" s="1" t="s">
        <v>55</v>
      </c>
      <c r="C43" s="1" t="s">
        <v>55</v>
      </c>
      <c r="D43" s="1" t="s">
        <v>55</v>
      </c>
      <c r="E43" s="1" t="s">
        <v>56</v>
      </c>
      <c r="F43" s="1" t="s">
        <v>55</v>
      </c>
      <c r="G43" s="1" t="s">
        <v>55</v>
      </c>
      <c r="H43" s="1" t="s">
        <v>55</v>
      </c>
      <c r="I43" s="5">
        <f t="shared" si="4"/>
        <v>2.1527777777777812E-2</v>
      </c>
      <c r="J43" s="5">
        <f t="shared" si="1"/>
        <v>1.6666666666666718E-2</v>
      </c>
      <c r="K43" s="3">
        <v>0.43541666666666662</v>
      </c>
      <c r="L43" s="2">
        <v>4</v>
      </c>
      <c r="M43" s="2">
        <v>4</v>
      </c>
      <c r="N43" s="2">
        <v>5</v>
      </c>
      <c r="O43" s="2">
        <v>5</v>
      </c>
      <c r="P43" s="2">
        <v>3</v>
      </c>
      <c r="Q43" s="2">
        <v>4</v>
      </c>
      <c r="R43" s="2">
        <v>4</v>
      </c>
      <c r="S43" s="2">
        <v>5</v>
      </c>
      <c r="T43" s="2">
        <v>3</v>
      </c>
      <c r="U43" s="2">
        <v>5</v>
      </c>
      <c r="V43" s="2">
        <v>1</v>
      </c>
      <c r="W43" s="2">
        <v>1</v>
      </c>
      <c r="X43" s="2">
        <v>3</v>
      </c>
      <c r="Y43" s="2">
        <v>3</v>
      </c>
      <c r="Z43" s="2">
        <v>5</v>
      </c>
      <c r="AA43" s="1"/>
      <c r="AB43" s="1" t="s">
        <v>57</v>
      </c>
      <c r="AC43" s="1" t="s">
        <v>74</v>
      </c>
      <c r="AD43" s="1"/>
      <c r="AE43" s="1" t="s">
        <v>60</v>
      </c>
      <c r="AF43" s="1" t="s">
        <v>60</v>
      </c>
      <c r="AG43" s="1" t="s">
        <v>74</v>
      </c>
      <c r="AH43" s="1" t="s">
        <v>60</v>
      </c>
      <c r="AI43" s="1"/>
      <c r="AJ43" s="1"/>
      <c r="AK43" s="1" t="s">
        <v>57</v>
      </c>
      <c r="AL43" s="1"/>
      <c r="AM43" s="5">
        <f t="shared" si="2"/>
        <v>3.4722222222222099E-3</v>
      </c>
      <c r="AN43" s="3">
        <v>0.45208333333333334</v>
      </c>
      <c r="AO43" s="1" t="s">
        <v>230</v>
      </c>
      <c r="AP43" s="1" t="s">
        <v>231</v>
      </c>
      <c r="AQ43" s="3">
        <v>0.45555555555555555</v>
      </c>
      <c r="AR43" s="6">
        <f t="shared" si="3"/>
        <v>4.8611111111111494E-3</v>
      </c>
      <c r="AS43" s="3">
        <v>0.4458333333333333</v>
      </c>
      <c r="AT43" s="1" t="s">
        <v>228</v>
      </c>
      <c r="AU43" s="1" t="s">
        <v>229</v>
      </c>
      <c r="AV43" s="3">
        <v>0.45069444444444445</v>
      </c>
      <c r="AW43" s="1" t="s">
        <v>79</v>
      </c>
      <c r="AX43" s="1" t="s">
        <v>79</v>
      </c>
      <c r="AY43" s="1" t="s">
        <v>65</v>
      </c>
      <c r="AZ43" s="1" t="s">
        <v>65</v>
      </c>
      <c r="BA43" s="1" t="s">
        <v>65</v>
      </c>
      <c r="BB43" s="1" t="s">
        <v>79</v>
      </c>
      <c r="BC43" s="1" t="s">
        <v>79</v>
      </c>
      <c r="BD43" s="1" t="s">
        <v>65</v>
      </c>
      <c r="BE43" s="1" t="s">
        <v>79</v>
      </c>
      <c r="BF43" s="1" t="s">
        <v>79</v>
      </c>
      <c r="BG43" s="1" t="s">
        <v>66</v>
      </c>
      <c r="BH43" s="1" t="s">
        <v>67</v>
      </c>
      <c r="BI43" s="1" t="s">
        <v>68</v>
      </c>
      <c r="BJ43" s="1" t="s">
        <v>68</v>
      </c>
      <c r="BK43" s="1" t="s">
        <v>70</v>
      </c>
      <c r="BL43" s="1" t="s">
        <v>70</v>
      </c>
      <c r="BM43" s="1" t="s">
        <v>70</v>
      </c>
      <c r="BN43" s="1" t="s">
        <v>67</v>
      </c>
      <c r="BO43" s="1" t="s">
        <v>69</v>
      </c>
      <c r="BP43" s="1" t="s">
        <v>69</v>
      </c>
      <c r="BQ43" s="1" t="s">
        <v>65</v>
      </c>
      <c r="BR43" s="1" t="s">
        <v>79</v>
      </c>
      <c r="BS43" s="1" t="s">
        <v>79</v>
      </c>
      <c r="BT43" s="3">
        <v>0.45694444444444443</v>
      </c>
    </row>
    <row r="44" spans="1:72" ht="179.25" thickBot="1" x14ac:dyDescent="0.25">
      <c r="A44" s="1" t="s">
        <v>174</v>
      </c>
      <c r="B44" s="1" t="s">
        <v>55</v>
      </c>
      <c r="C44" s="1" t="s">
        <v>55</v>
      </c>
      <c r="D44" s="1" t="s">
        <v>55</v>
      </c>
      <c r="E44" s="1" t="s">
        <v>56</v>
      </c>
      <c r="F44" s="1" t="s">
        <v>55</v>
      </c>
      <c r="G44" s="1" t="s">
        <v>55</v>
      </c>
      <c r="H44" s="1" t="s">
        <v>55</v>
      </c>
      <c r="I44" s="5">
        <f t="shared" si="4"/>
        <v>2.2916666666666696E-2</v>
      </c>
      <c r="J44" s="5">
        <f t="shared" si="1"/>
        <v>1.5972222222222221E-2</v>
      </c>
      <c r="K44" s="3">
        <v>0.4375</v>
      </c>
      <c r="L44" s="2">
        <v>5</v>
      </c>
      <c r="M44" s="2">
        <v>4</v>
      </c>
      <c r="N44" s="2">
        <v>2</v>
      </c>
      <c r="O44" s="2">
        <v>5</v>
      </c>
      <c r="P44" s="2">
        <v>5</v>
      </c>
      <c r="Q44" s="2">
        <v>5</v>
      </c>
      <c r="R44" s="2">
        <v>3</v>
      </c>
      <c r="S44" s="2">
        <v>5</v>
      </c>
      <c r="T44" s="2">
        <v>4</v>
      </c>
      <c r="U44" s="2">
        <v>5</v>
      </c>
      <c r="V44" s="2">
        <v>4</v>
      </c>
      <c r="W44" s="2">
        <v>4</v>
      </c>
      <c r="X44" s="2">
        <v>3</v>
      </c>
      <c r="Y44" s="2">
        <v>2</v>
      </c>
      <c r="Z44" s="2">
        <v>5</v>
      </c>
      <c r="AA44" s="1" t="s">
        <v>60</v>
      </c>
      <c r="AB44" s="1" t="s">
        <v>57</v>
      </c>
      <c r="AC44" s="1" t="s">
        <v>60</v>
      </c>
      <c r="AD44" s="1" t="s">
        <v>57</v>
      </c>
      <c r="AE44" s="1" t="s">
        <v>60</v>
      </c>
      <c r="AF44" s="1" t="s">
        <v>74</v>
      </c>
      <c r="AG44" s="1" t="s">
        <v>60</v>
      </c>
      <c r="AH44" s="1" t="s">
        <v>74</v>
      </c>
      <c r="AI44" s="1" t="s">
        <v>60</v>
      </c>
      <c r="AJ44" s="1" t="s">
        <v>74</v>
      </c>
      <c r="AK44" s="1" t="s">
        <v>60</v>
      </c>
      <c r="AL44" s="1" t="s">
        <v>57</v>
      </c>
      <c r="AM44" s="5">
        <f t="shared" si="2"/>
        <v>3.4722222222222099E-3</v>
      </c>
      <c r="AN44" s="3">
        <v>0.45347222222222222</v>
      </c>
      <c r="AO44" s="1" t="s">
        <v>147</v>
      </c>
      <c r="AP44" s="1" t="s">
        <v>147</v>
      </c>
      <c r="AQ44" s="3">
        <v>0.45694444444444443</v>
      </c>
      <c r="AR44" s="6">
        <f t="shared" si="3"/>
        <v>3.4722222222222099E-3</v>
      </c>
      <c r="AS44" s="3">
        <v>0.45</v>
      </c>
      <c r="AT44" s="1" t="s">
        <v>232</v>
      </c>
      <c r="AU44" s="1" t="s">
        <v>233</v>
      </c>
      <c r="AV44" s="3">
        <v>0.45347222222222222</v>
      </c>
      <c r="AW44" s="1" t="s">
        <v>66</v>
      </c>
      <c r="AX44" s="1" t="s">
        <v>66</v>
      </c>
      <c r="AY44" s="1" t="s">
        <v>66</v>
      </c>
      <c r="AZ44" s="1" t="s">
        <v>66</v>
      </c>
      <c r="BA44" s="1" t="s">
        <v>66</v>
      </c>
      <c r="BB44" s="1" t="s">
        <v>66</v>
      </c>
      <c r="BC44" s="1" t="s">
        <v>65</v>
      </c>
      <c r="BD44" s="1" t="s">
        <v>66</v>
      </c>
      <c r="BE44" s="1" t="s">
        <v>66</v>
      </c>
      <c r="BF44" s="1" t="s">
        <v>65</v>
      </c>
      <c r="BG44" s="1" t="s">
        <v>65</v>
      </c>
      <c r="BH44" s="1" t="s">
        <v>67</v>
      </c>
      <c r="BI44" s="1" t="s">
        <v>67</v>
      </c>
      <c r="BJ44" s="1" t="s">
        <v>67</v>
      </c>
      <c r="BK44" s="1" t="s">
        <v>71</v>
      </c>
      <c r="BL44" s="1" t="s">
        <v>88</v>
      </c>
      <c r="BM44" s="1" t="s">
        <v>88</v>
      </c>
      <c r="BN44" s="1" t="s">
        <v>67</v>
      </c>
      <c r="BO44" s="1" t="s">
        <v>68</v>
      </c>
      <c r="BP44" s="1" t="s">
        <v>68</v>
      </c>
      <c r="BQ44" s="1" t="s">
        <v>66</v>
      </c>
      <c r="BR44" s="1" t="s">
        <v>79</v>
      </c>
      <c r="BS44" s="1" t="s">
        <v>66</v>
      </c>
      <c r="BT44" s="3">
        <v>0.4604166666666667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J37" sqref="J37"/>
    </sheetView>
  </sheetViews>
  <sheetFormatPr baseColWidth="10" defaultRowHeight="14.25" x14ac:dyDescent="0.2"/>
  <cols>
    <col min="1" max="1" width="12.625" customWidth="1"/>
  </cols>
  <sheetData>
    <row r="1" spans="1:8" x14ac:dyDescent="0.2">
      <c r="B1" t="s">
        <v>244</v>
      </c>
      <c r="C1" t="s">
        <v>245</v>
      </c>
    </row>
    <row r="2" spans="1:8" x14ac:dyDescent="0.2">
      <c r="A2" t="s">
        <v>246</v>
      </c>
      <c r="B2">
        <v>5</v>
      </c>
      <c r="C2">
        <v>4</v>
      </c>
      <c r="F2" t="s">
        <v>244</v>
      </c>
      <c r="G2" t="s">
        <v>246</v>
      </c>
      <c r="H2">
        <v>5</v>
      </c>
    </row>
    <row r="3" spans="1:8" x14ac:dyDescent="0.2">
      <c r="A3" t="s">
        <v>243</v>
      </c>
      <c r="B3">
        <v>0</v>
      </c>
      <c r="C3">
        <v>1</v>
      </c>
      <c r="G3" t="s">
        <v>243</v>
      </c>
      <c r="H3">
        <v>0</v>
      </c>
    </row>
    <row r="4" spans="1:8" x14ac:dyDescent="0.2">
      <c r="A4" t="s">
        <v>174</v>
      </c>
      <c r="B4">
        <v>15</v>
      </c>
      <c r="C4">
        <v>38</v>
      </c>
      <c r="G4" t="s">
        <v>174</v>
      </c>
      <c r="H4">
        <v>15</v>
      </c>
    </row>
    <row r="5" spans="1:8" x14ac:dyDescent="0.2">
      <c r="F5" t="s">
        <v>245</v>
      </c>
      <c r="G5" t="s">
        <v>246</v>
      </c>
      <c r="H5">
        <v>4</v>
      </c>
    </row>
    <row r="6" spans="1:8" x14ac:dyDescent="0.2">
      <c r="G6" t="s">
        <v>243</v>
      </c>
      <c r="H6">
        <v>1</v>
      </c>
    </row>
    <row r="7" spans="1:8" x14ac:dyDescent="0.2">
      <c r="A7">
        <f>SQRT(20/43)</f>
        <v>0.6819943394704735</v>
      </c>
      <c r="G7" t="s">
        <v>174</v>
      </c>
      <c r="H7">
        <v>38</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9" sqref="H29"/>
    </sheetView>
  </sheetViews>
  <sheetFormatPr baseColWidth="10" defaultRowHeight="14.25" x14ac:dyDescent="0.2"/>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workbookViewId="0">
      <selection activeCell="N21" sqref="N21"/>
    </sheetView>
  </sheetViews>
  <sheetFormatPr baseColWidth="10" defaultRowHeight="14.25" x14ac:dyDescent="0.2"/>
  <sheetData>
    <row r="1" spans="1:6" x14ac:dyDescent="0.2">
      <c r="C1" t="s">
        <v>60</v>
      </c>
      <c r="D1" t="s">
        <v>74</v>
      </c>
      <c r="E1" t="s">
        <v>59</v>
      </c>
      <c r="F1" t="s">
        <v>247</v>
      </c>
    </row>
    <row r="2" spans="1:6" x14ac:dyDescent="0.2">
      <c r="A2" t="s">
        <v>240</v>
      </c>
      <c r="B2" t="s">
        <v>248</v>
      </c>
      <c r="C2">
        <f>18/41*100</f>
        <v>43.902439024390247</v>
      </c>
      <c r="D2">
        <f>11/41*100</f>
        <v>26.829268292682929</v>
      </c>
      <c r="E2">
        <f>3/41*100</f>
        <v>7.3170731707317067</v>
      </c>
      <c r="F2">
        <f>23/41*100</f>
        <v>56.09756097560976</v>
      </c>
    </row>
    <row r="3" spans="1:6" x14ac:dyDescent="0.2">
      <c r="B3" t="s">
        <v>249</v>
      </c>
      <c r="C3">
        <f>18/41*100</f>
        <v>43.902439024390247</v>
      </c>
      <c r="D3">
        <f>7/41*100</f>
        <v>17.073170731707318</v>
      </c>
      <c r="E3">
        <f>6/41*100</f>
        <v>14.634146341463413</v>
      </c>
      <c r="F3">
        <f>15/41*100</f>
        <v>36.585365853658537</v>
      </c>
    </row>
    <row r="4" spans="1:6" x14ac:dyDescent="0.2">
      <c r="B4" t="s">
        <v>250</v>
      </c>
      <c r="C4">
        <f>9/41*100</f>
        <v>21.951219512195124</v>
      </c>
      <c r="D4">
        <f>7/41*100</f>
        <v>17.073170731707318</v>
      </c>
      <c r="E4">
        <f>4/41*100</f>
        <v>9.7560975609756095</v>
      </c>
      <c r="F4">
        <f>17/41*100</f>
        <v>41.463414634146339</v>
      </c>
    </row>
    <row r="5" spans="1:6" x14ac:dyDescent="0.2">
      <c r="B5" t="s">
        <v>251</v>
      </c>
      <c r="C5">
        <f>18/41*100</f>
        <v>43.902439024390247</v>
      </c>
      <c r="D5">
        <f>2/41*100</f>
        <v>4.8780487804878048</v>
      </c>
      <c r="E5">
        <f>4/41*100</f>
        <v>9.7560975609756095</v>
      </c>
      <c r="F5">
        <f>22/41*100</f>
        <v>53.658536585365859</v>
      </c>
    </row>
    <row r="6" spans="1:6" x14ac:dyDescent="0.2">
      <c r="A6" t="s">
        <v>241</v>
      </c>
      <c r="B6" t="s">
        <v>248</v>
      </c>
      <c r="C6">
        <f>16/41*100</f>
        <v>39.024390243902438</v>
      </c>
      <c r="D6">
        <f>9/41*100</f>
        <v>21.951219512195124</v>
      </c>
      <c r="E6">
        <f>2/41*100</f>
        <v>4.8780487804878048</v>
      </c>
      <c r="F6">
        <f>10/41*100</f>
        <v>24.390243902439025</v>
      </c>
    </row>
    <row r="7" spans="1:6" x14ac:dyDescent="0.2">
      <c r="B7" t="s">
        <v>249</v>
      </c>
      <c r="C7">
        <f>15/41*100</f>
        <v>36.585365853658537</v>
      </c>
      <c r="D7">
        <f>13/41*100</f>
        <v>31.707317073170731</v>
      </c>
      <c r="E7">
        <f>6/41*100</f>
        <v>14.634146341463413</v>
      </c>
      <c r="F7">
        <f>3/41*100</f>
        <v>7.3170731707317067</v>
      </c>
    </row>
    <row r="8" spans="1:6" x14ac:dyDescent="0.2">
      <c r="B8" t="s">
        <v>250</v>
      </c>
      <c r="C8">
        <f>12/41*100</f>
        <v>29.268292682926827</v>
      </c>
      <c r="D8">
        <f>13/41*100</f>
        <v>31.707317073170731</v>
      </c>
      <c r="E8">
        <f>12/41*100</f>
        <v>29.268292682926827</v>
      </c>
      <c r="F8">
        <f>4/41*100</f>
        <v>9.7560975609756095</v>
      </c>
    </row>
    <row r="9" spans="1:6" x14ac:dyDescent="0.2">
      <c r="B9" t="s">
        <v>251</v>
      </c>
      <c r="C9">
        <f>12/41*100</f>
        <v>29.268292682926827</v>
      </c>
      <c r="D9">
        <f>9/41*100</f>
        <v>21.951219512195124</v>
      </c>
      <c r="E9">
        <f>3/41*100</f>
        <v>7.3170731707317067</v>
      </c>
      <c r="F9">
        <f>5/41*100</f>
        <v>12.195121951219512</v>
      </c>
    </row>
    <row r="10" spans="1:6" x14ac:dyDescent="0.2">
      <c r="A10" t="s">
        <v>242</v>
      </c>
      <c r="B10" t="s">
        <v>248</v>
      </c>
      <c r="C10">
        <f>27/41*100</f>
        <v>65.853658536585371</v>
      </c>
      <c r="D10">
        <f>11/41*100</f>
        <v>26.829268292682929</v>
      </c>
      <c r="E10">
        <f>3/41*100</f>
        <v>7.3170731707317067</v>
      </c>
      <c r="F10">
        <f>6/41*100</f>
        <v>14.634146341463413</v>
      </c>
    </row>
    <row r="11" spans="1:6" x14ac:dyDescent="0.2">
      <c r="B11" t="s">
        <v>249</v>
      </c>
      <c r="C11">
        <f>11/41*100</f>
        <v>26.829268292682929</v>
      </c>
      <c r="D11">
        <f>17/41*100</f>
        <v>41.463414634146339</v>
      </c>
      <c r="E11">
        <f>11/41*100</f>
        <v>26.829268292682929</v>
      </c>
      <c r="F11">
        <f>3/41*100</f>
        <v>7.3170731707317067</v>
      </c>
    </row>
    <row r="12" spans="1:6" x14ac:dyDescent="0.2">
      <c r="B12" t="s">
        <v>250</v>
      </c>
      <c r="C12">
        <f>15/41*100</f>
        <v>36.585365853658537</v>
      </c>
      <c r="D12">
        <f>11/41*100</f>
        <v>26.829268292682929</v>
      </c>
      <c r="E12">
        <f>4/41*100</f>
        <v>9.7560975609756095</v>
      </c>
      <c r="F12">
        <f>5/41*100</f>
        <v>12.195121951219512</v>
      </c>
    </row>
    <row r="13" spans="1:6" x14ac:dyDescent="0.2">
      <c r="B13" t="s">
        <v>251</v>
      </c>
      <c r="C13">
        <f>17/41*100</f>
        <v>41.463414634146339</v>
      </c>
      <c r="D13">
        <f>14/41*100</f>
        <v>34.146341463414636</v>
      </c>
      <c r="E13">
        <f>9/41*100</f>
        <v>21.951219512195124</v>
      </c>
      <c r="F13">
        <f>11/41*100</f>
        <v>26.829268292682929</v>
      </c>
    </row>
    <row r="16" spans="1:6" x14ac:dyDescent="0.2">
      <c r="C16" t="s">
        <v>60</v>
      </c>
      <c r="D16" t="s">
        <v>74</v>
      </c>
      <c r="E16" t="s">
        <v>59</v>
      </c>
      <c r="F16" t="s">
        <v>247</v>
      </c>
    </row>
    <row r="17" spans="1:6" x14ac:dyDescent="0.2">
      <c r="B17" t="s">
        <v>240</v>
      </c>
    </row>
    <row r="18" spans="1:6" x14ac:dyDescent="0.2">
      <c r="B18" t="s">
        <v>252</v>
      </c>
    </row>
    <row r="19" spans="1:6" x14ac:dyDescent="0.2">
      <c r="B19" t="s">
        <v>242</v>
      </c>
    </row>
    <row r="22" spans="1:6" x14ac:dyDescent="0.2">
      <c r="C22" t="s">
        <v>60</v>
      </c>
      <c r="D22" t="s">
        <v>74</v>
      </c>
      <c r="E22" t="s">
        <v>59</v>
      </c>
      <c r="F22" t="s">
        <v>247</v>
      </c>
    </row>
    <row r="23" spans="1:6" x14ac:dyDescent="0.2">
      <c r="A23" t="s">
        <v>240</v>
      </c>
      <c r="B23" t="s">
        <v>248</v>
      </c>
      <c r="C23">
        <f>18/41*100</f>
        <v>43.902439024390247</v>
      </c>
      <c r="D23">
        <f>11/41*100</f>
        <v>26.829268292682929</v>
      </c>
      <c r="E23">
        <f>3/41*100</f>
        <v>7.3170731707317067</v>
      </c>
      <c r="F23">
        <f>23/41*100</f>
        <v>56.09756097560976</v>
      </c>
    </row>
    <row r="24" spans="1:6" x14ac:dyDescent="0.2">
      <c r="A24" t="s">
        <v>240</v>
      </c>
      <c r="B24" t="s">
        <v>249</v>
      </c>
      <c r="C24">
        <f>18/41*100</f>
        <v>43.902439024390247</v>
      </c>
      <c r="D24">
        <f>7/41*100</f>
        <v>17.073170731707318</v>
      </c>
      <c r="E24">
        <f>6/41*100</f>
        <v>14.634146341463413</v>
      </c>
      <c r="F24">
        <f>15/41*100</f>
        <v>36.585365853658537</v>
      </c>
    </row>
    <row r="25" spans="1:6" x14ac:dyDescent="0.2">
      <c r="A25" t="s">
        <v>240</v>
      </c>
      <c r="B25" t="s">
        <v>250</v>
      </c>
      <c r="C25">
        <f>9/41*100</f>
        <v>21.951219512195124</v>
      </c>
      <c r="D25">
        <f>7/41*100</f>
        <v>17.073170731707318</v>
      </c>
      <c r="E25">
        <f>4/41*100</f>
        <v>9.7560975609756095</v>
      </c>
      <c r="F25">
        <f>17/41*100</f>
        <v>41.463414634146339</v>
      </c>
    </row>
    <row r="26" spans="1:6" x14ac:dyDescent="0.2">
      <c r="A26" t="s">
        <v>240</v>
      </c>
      <c r="B26" t="s">
        <v>251</v>
      </c>
      <c r="C26">
        <f>18/41*100</f>
        <v>43.902439024390247</v>
      </c>
      <c r="D26">
        <f>2/41*100</f>
        <v>4.8780487804878048</v>
      </c>
      <c r="E26">
        <f>4/41*100</f>
        <v>9.7560975609756095</v>
      </c>
      <c r="F26">
        <f>22/41*100</f>
        <v>53.658536585365859</v>
      </c>
    </row>
    <row r="27" spans="1:6" x14ac:dyDescent="0.2">
      <c r="A27" t="s">
        <v>241</v>
      </c>
      <c r="B27" t="s">
        <v>248</v>
      </c>
      <c r="C27">
        <f>16/41*100</f>
        <v>39.024390243902438</v>
      </c>
      <c r="D27">
        <f>9/41*100</f>
        <v>21.951219512195124</v>
      </c>
      <c r="E27">
        <f>2/41*100</f>
        <v>4.8780487804878048</v>
      </c>
      <c r="F27">
        <f>10/41*100</f>
        <v>24.390243902439025</v>
      </c>
    </row>
    <row r="28" spans="1:6" x14ac:dyDescent="0.2">
      <c r="A28" t="s">
        <v>241</v>
      </c>
      <c r="B28" t="s">
        <v>249</v>
      </c>
      <c r="C28">
        <f>15/41*100</f>
        <v>36.585365853658537</v>
      </c>
      <c r="D28">
        <f>13/41*100</f>
        <v>31.707317073170731</v>
      </c>
      <c r="E28">
        <f>6/41*100</f>
        <v>14.634146341463413</v>
      </c>
      <c r="F28">
        <f>3/41*100</f>
        <v>7.3170731707317067</v>
      </c>
    </row>
    <row r="29" spans="1:6" x14ac:dyDescent="0.2">
      <c r="A29" t="s">
        <v>241</v>
      </c>
      <c r="B29" t="s">
        <v>250</v>
      </c>
      <c r="C29">
        <f>12/41*100</f>
        <v>29.268292682926827</v>
      </c>
      <c r="D29">
        <f>13/41*100</f>
        <v>31.707317073170731</v>
      </c>
      <c r="E29">
        <f>12/41*100</f>
        <v>29.268292682926827</v>
      </c>
      <c r="F29">
        <f>4/41*100</f>
        <v>9.7560975609756095</v>
      </c>
    </row>
    <row r="30" spans="1:6" x14ac:dyDescent="0.2">
      <c r="A30" t="s">
        <v>241</v>
      </c>
      <c r="B30" t="s">
        <v>251</v>
      </c>
      <c r="C30">
        <f>12/41*100</f>
        <v>29.268292682926827</v>
      </c>
      <c r="D30">
        <f>9/41*100</f>
        <v>21.951219512195124</v>
      </c>
      <c r="E30">
        <f>3/41*100</f>
        <v>7.3170731707317067</v>
      </c>
      <c r="F30">
        <f>5/41*100</f>
        <v>12.195121951219512</v>
      </c>
    </row>
    <row r="31" spans="1:6" x14ac:dyDescent="0.2">
      <c r="A31" t="s">
        <v>242</v>
      </c>
      <c r="B31" t="s">
        <v>248</v>
      </c>
      <c r="C31">
        <f>27/41*100</f>
        <v>65.853658536585371</v>
      </c>
      <c r="D31">
        <f>11/41*100</f>
        <v>26.829268292682929</v>
      </c>
      <c r="E31">
        <f>3/41*100</f>
        <v>7.3170731707317067</v>
      </c>
      <c r="F31">
        <f>6/41*100</f>
        <v>14.634146341463413</v>
      </c>
    </row>
    <row r="32" spans="1:6" x14ac:dyDescent="0.2">
      <c r="A32" t="s">
        <v>242</v>
      </c>
      <c r="B32" t="s">
        <v>249</v>
      </c>
      <c r="C32">
        <f>11/41*100</f>
        <v>26.829268292682929</v>
      </c>
      <c r="D32">
        <f>17/41*100</f>
        <v>41.463414634146339</v>
      </c>
      <c r="E32">
        <f>11/41*100</f>
        <v>26.829268292682929</v>
      </c>
      <c r="F32">
        <f>3/41*100</f>
        <v>7.3170731707317067</v>
      </c>
    </row>
    <row r="33" spans="1:6" x14ac:dyDescent="0.2">
      <c r="A33" t="s">
        <v>242</v>
      </c>
      <c r="B33" t="s">
        <v>250</v>
      </c>
      <c r="C33">
        <f>15/41*100</f>
        <v>36.585365853658537</v>
      </c>
      <c r="D33">
        <f>11/41*100</f>
        <v>26.829268292682929</v>
      </c>
      <c r="E33">
        <f>4/41*100</f>
        <v>9.7560975609756095</v>
      </c>
      <c r="F33">
        <f>5/41*100</f>
        <v>12.195121951219512</v>
      </c>
    </row>
    <row r="34" spans="1:6" x14ac:dyDescent="0.2">
      <c r="A34" t="s">
        <v>242</v>
      </c>
      <c r="B34" t="s">
        <v>251</v>
      </c>
      <c r="C34">
        <f>17/41*100</f>
        <v>41.463414634146339</v>
      </c>
      <c r="D34">
        <f>14/41*100</f>
        <v>34.146341463414636</v>
      </c>
      <c r="E34">
        <f>9/41*100</f>
        <v>21.951219512195124</v>
      </c>
      <c r="F34">
        <f>11/41*100</f>
        <v>26.829268292682929</v>
      </c>
    </row>
    <row r="39" spans="1:6" x14ac:dyDescent="0.2">
      <c r="B39" t="s">
        <v>55</v>
      </c>
      <c r="C39" t="s">
        <v>56</v>
      </c>
    </row>
    <row r="40" spans="1:6" x14ac:dyDescent="0.2">
      <c r="A40" t="s">
        <v>253</v>
      </c>
      <c r="B40">
        <v>36</v>
      </c>
      <c r="C40">
        <v>5</v>
      </c>
      <c r="E40">
        <f>40/100*5</f>
        <v>2</v>
      </c>
    </row>
    <row r="41" spans="1:6" x14ac:dyDescent="0.2">
      <c r="A41" t="s">
        <v>254</v>
      </c>
      <c r="B41">
        <v>29</v>
      </c>
      <c r="C41">
        <v>12</v>
      </c>
    </row>
    <row r="42" spans="1:6" x14ac:dyDescent="0.2">
      <c r="A42" t="s">
        <v>255</v>
      </c>
      <c r="B42">
        <v>1</v>
      </c>
      <c r="C42">
        <v>40</v>
      </c>
    </row>
    <row r="43" spans="1:6" x14ac:dyDescent="0.2">
      <c r="A43" t="s">
        <v>256</v>
      </c>
      <c r="B43">
        <v>27</v>
      </c>
      <c r="C43">
        <v>14</v>
      </c>
    </row>
    <row r="44" spans="1:6" x14ac:dyDescent="0.2">
      <c r="A44" t="s">
        <v>257</v>
      </c>
      <c r="B44">
        <v>25</v>
      </c>
      <c r="C44">
        <v>16</v>
      </c>
    </row>
    <row r="45" spans="1:6" x14ac:dyDescent="0.2">
      <c r="A45" t="s">
        <v>258</v>
      </c>
      <c r="B45">
        <v>27</v>
      </c>
      <c r="C45">
        <v>14</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Diagramme</vt:lpstr>
      </vt:variant>
      <vt:variant>
        <vt:i4>1</vt:i4>
      </vt:variant>
    </vt:vector>
  </HeadingPairs>
  <TitlesOfParts>
    <vt:vector size="7" baseType="lpstr">
      <vt:lpstr>ranking</vt:lpstr>
      <vt:lpstr>data_cleaned</vt:lpstr>
      <vt:lpstr>data_raw</vt:lpstr>
      <vt:lpstr>SubjectBackground</vt:lpstr>
      <vt:lpstr>SubjectBackgroundChart</vt:lpstr>
      <vt:lpstr>Quality Review</vt:lpstr>
      <vt:lpstr>WritingTime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2022-02-25T16:12:45Z</cp:lastPrinted>
  <dcterms:created xsi:type="dcterms:W3CDTF">2019-01-02T14:55:49Z</dcterms:created>
  <dcterms:modified xsi:type="dcterms:W3CDTF">2022-02-28T20:11:01Z</dcterms:modified>
</cp:coreProperties>
</file>