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48852379-F137-44A9-9D21-7A10E35E37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3G - 3" sheetId="3" r:id="rId1"/>
  </sheets>
  <definedNames>
    <definedName name="solver_adj" localSheetId="0" hidden="1">'2.3G - 3'!$B$7:$E$7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'2.3G - 3'!$F$2:$F$5</definedName>
    <definedName name="solver_lhs10" localSheetId="0" hidden="1">'2.3G - 3'!$K$22</definedName>
    <definedName name="solver_lhs2" localSheetId="0" hidden="1">'2.3G - 3'!$F$3:$F$5</definedName>
    <definedName name="solver_lhs3" localSheetId="0" hidden="1">'2.3G - 3'!$F$6</definedName>
    <definedName name="solver_lhs4" localSheetId="0" hidden="1">'2.3G - 3'!$F$7</definedName>
    <definedName name="solver_lhs5" localSheetId="0" hidden="1">'2.3G - 3'!$I$4</definedName>
    <definedName name="solver_lhs6" localSheetId="0" hidden="1">'2.3G - 3'!$G$23</definedName>
    <definedName name="solver_lhs7" localSheetId="0" hidden="1">'2.3G - 3'!$G$23</definedName>
    <definedName name="solver_lhs8" localSheetId="0" hidden="1">'2.3G - 3'!$H$23</definedName>
    <definedName name="solver_lhs9" localSheetId="0" hidden="1">'2.3G - 3'!$I$20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'2.3G - 3'!$F$2</definedName>
    <definedName name="solver_pre" localSheetId="0" hidden="1">0.0000001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2" localSheetId="0" hidden="1">3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'2.3G - 3'!$H$2:$H$5</definedName>
    <definedName name="solver_rhs10" localSheetId="0" hidden="1">'2.3G - 3'!$K$21</definedName>
    <definedName name="solver_rhs2" localSheetId="0" hidden="1">0</definedName>
    <definedName name="solver_rhs3" localSheetId="0" hidden="1">'2.3G - 3'!$H$6</definedName>
    <definedName name="solver_rhs4" localSheetId="0" hidden="1">'2.3G - 3'!$H$7</definedName>
    <definedName name="solver_rhs5" localSheetId="0" hidden="1">'2.3G - 3'!$F$4</definedName>
    <definedName name="solver_rhs6" localSheetId="0" hidden="1">'2.3G - 3'!$K$13</definedName>
    <definedName name="solver_rhs7" localSheetId="0" hidden="1">'2.3G - 3'!$K$11</definedName>
    <definedName name="solver_rhs8" localSheetId="0" hidden="1">'2.3G - 3'!$K$14</definedName>
    <definedName name="solver_rhs9" localSheetId="0" hidden="1">'2.3G - 3'!$K$20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3" l="1"/>
  <c r="R8" i="3"/>
  <c r="R5" i="3" a="1"/>
  <c r="R4" i="3" a="1"/>
  <c r="R3" i="3"/>
  <c r="R2" i="3"/>
  <c r="H7" i="3"/>
  <c r="F7" i="3"/>
  <c r="R7" i="3" s="1"/>
  <c r="H5" i="3"/>
  <c r="H4" i="3"/>
  <c r="F2" i="3" a="1"/>
  <c r="F2" i="3" s="1"/>
  <c r="H6" i="3"/>
  <c r="R4" i="3" l="1"/>
  <c r="F5" i="3"/>
  <c r="F4" i="3"/>
  <c r="F3" i="3"/>
  <c r="R5" i="3" s="1"/>
  <c r="F6" i="3" l="1"/>
  <c r="R6" i="3" s="1"/>
</calcChain>
</file>

<file path=xl/sharedStrings.xml><?xml version="1.0" encoding="utf-8"?>
<sst xmlns="http://schemas.openxmlformats.org/spreadsheetml/2006/main" count="25" uniqueCount="21">
  <si>
    <t>PROBLEMA</t>
  </si>
  <si>
    <t>&lt;=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</si>
  <si>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</si>
  <si>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</si>
  <si>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</si>
  <si>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</si>
  <si>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</si>
  <si>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</si>
  <si>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</si>
  <si>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</si>
  <si>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</si>
  <si>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RDV</t>
  </si>
  <si>
    <t>CAF</t>
  </si>
  <si>
    <t>SPA</t>
  </si>
  <si>
    <t>ISG</t>
  </si>
  <si>
    <t>VALOR ANUNCIO</t>
  </si>
  <si>
    <t>MIN VOTOS</t>
  </si>
  <si>
    <t>=</t>
  </si>
  <si>
    <t>URBANA</t>
  </si>
  <si>
    <t>SUBURBANA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</si>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</sst>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9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17.5703125" customWidth="1"/>
    <col min="2" max="2" width="14.28515625" bestFit="1" customWidth="1"/>
    <col min="6" max="6" width="14.28515625" bestFit="1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11</v>
      </c>
      <c r="C1" s="2" t="s">
        <v>12</v>
      </c>
      <c r="D1" s="2" t="s">
        <v>13</v>
      </c>
      <c r="E1" s="2" t="s">
        <v>14</v>
      </c>
      <c r="F1" s="2"/>
      <c r="G1" s="2"/>
      <c r="H1" s="2"/>
      <c r="I1" s="1"/>
      <c r="J1" s="1"/>
      <c r="K1" s="1"/>
      <c r="L1" s="1"/>
      <c r="M1" s="1"/>
      <c r="N1" s="5" t="s">
        <v>0</v>
      </c>
      <c r="O1" s="5"/>
      <c r="P1" s="5" t="s">
        <v>2</v>
      </c>
      <c r="Q1" s="5"/>
      <c r="R1" s="2" t="s">
        <v>10</v>
      </c>
    </row>
    <row r="2" spans="1:18" ht="15" customHeight="1" x14ac:dyDescent="0.25">
      <c r="A2" s="7" t="s">
        <v>15</v>
      </c>
      <c r="B2" s="6">
        <v>1500</v>
      </c>
      <c r="C2" s="6">
        <v>1500</v>
      </c>
      <c r="D2" s="6">
        <v>1500</v>
      </c>
      <c r="E2" s="6">
        <v>1500</v>
      </c>
      <c r="F2" s="6">
        <f t="array" ref="F2:F5">MMULT(B2:E5,TRANSPOSE(B7:E7))</f>
        <v>4890.9090909090919</v>
      </c>
      <c r="G2" s="6" t="s">
        <v>1</v>
      </c>
      <c r="H2" s="6">
        <v>100000</v>
      </c>
      <c r="I2" s="8"/>
      <c r="J2" s="6"/>
      <c r="K2" s="6"/>
      <c r="N2" s="10"/>
      <c r="O2" s="3"/>
      <c r="P2" s="11" t="s">
        <v>3</v>
      </c>
      <c r="Q2" s="11"/>
      <c r="R2" t="e">
        <f ca="1">_xludf.MIN($F$2)</f>
        <v>#NAME?</v>
      </c>
    </row>
    <row r="3" spans="1:18" ht="15.75" x14ac:dyDescent="0.25">
      <c r="A3" s="7" t="s">
        <v>18</v>
      </c>
      <c r="B3">
        <v>-30000</v>
      </c>
      <c r="C3" s="6">
        <v>80000</v>
      </c>
      <c r="D3" s="6">
        <v>40000</v>
      </c>
      <c r="E3" s="6">
        <v>90000</v>
      </c>
      <c r="F3" s="6">
        <v>99999.999999999985</v>
      </c>
      <c r="G3" s="6" t="s">
        <v>1</v>
      </c>
      <c r="H3" s="6">
        <v>100000</v>
      </c>
      <c r="I3" s="8"/>
      <c r="J3" s="6"/>
      <c r="K3" s="6"/>
      <c r="N3" s="10"/>
      <c r="O3" s="3"/>
      <c r="P3" s="11" t="s">
        <v>4</v>
      </c>
      <c r="Q3" s="11"/>
      <c r="R3">
        <f>COUNT($B$7:$E$7)</f>
        <v>4</v>
      </c>
    </row>
    <row r="4" spans="1:18" ht="15.75" x14ac:dyDescent="0.25">
      <c r="A4" s="7" t="s">
        <v>19</v>
      </c>
      <c r="B4" s="6">
        <v>60000</v>
      </c>
      <c r="C4" s="6">
        <v>30000</v>
      </c>
      <c r="D4" s="6">
        <v>10000</v>
      </c>
      <c r="E4" s="6">
        <v>0</v>
      </c>
      <c r="F4" s="6">
        <v>104000.00000000003</v>
      </c>
      <c r="G4" s="6" t="s">
        <v>1</v>
      </c>
      <c r="H4" s="6">
        <f>25*10000</f>
        <v>250000</v>
      </c>
      <c r="I4" s="8"/>
      <c r="J4" s="6"/>
      <c r="K4" s="6"/>
      <c r="N4" s="10"/>
      <c r="O4" s="3"/>
      <c r="P4" s="11" t="s">
        <v>5</v>
      </c>
      <c r="Q4" s="11"/>
      <c r="R4" t="b">
        <f t="array" ref="R4">$F$2:$F$5&lt;=$H$2:$H$5</f>
        <v>1</v>
      </c>
    </row>
    <row r="5" spans="1:18" ht="15.75" x14ac:dyDescent="0.25">
      <c r="A5" s="7" t="s">
        <v>20</v>
      </c>
      <c r="B5" s="6">
        <v>30000</v>
      </c>
      <c r="C5" s="6">
        <v>-45000</v>
      </c>
      <c r="D5" s="6">
        <v>0</v>
      </c>
      <c r="E5" s="6">
        <v>-25000</v>
      </c>
      <c r="F5" s="6">
        <v>7.2759576141834259E-12</v>
      </c>
      <c r="G5" s="6" t="s">
        <v>1</v>
      </c>
      <c r="H5" s="6">
        <f>5*10000</f>
        <v>50000</v>
      </c>
      <c r="I5" s="8"/>
      <c r="J5" s="6"/>
      <c r="K5" s="6"/>
      <c r="N5" s="10"/>
      <c r="O5" s="3"/>
      <c r="P5" s="11" t="s">
        <v>6</v>
      </c>
      <c r="Q5" s="11"/>
      <c r="R5" t="b">
        <f t="array" ref="R5">$F$3:$F$5&gt;=0</f>
        <v>1</v>
      </c>
    </row>
    <row r="6" spans="1:18" ht="15.75" x14ac:dyDescent="0.25">
      <c r="A6" s="7" t="s">
        <v>16</v>
      </c>
      <c r="B6" s="6">
        <v>1</v>
      </c>
      <c r="C6" s="6">
        <v>1</v>
      </c>
      <c r="D6" s="6">
        <v>1</v>
      </c>
      <c r="E6" s="6">
        <v>1</v>
      </c>
      <c r="F6" s="6">
        <f>SUM(F3:F5)</f>
        <v>204000</v>
      </c>
      <c r="G6" s="6" t="s">
        <v>17</v>
      </c>
      <c r="H6" s="6">
        <f>SUM(H3:H5)*0.51</f>
        <v>204000</v>
      </c>
      <c r="I6" s="8"/>
      <c r="J6" s="6"/>
      <c r="K6" s="6"/>
      <c r="N6" s="10"/>
      <c r="O6" s="3"/>
      <c r="P6" s="9"/>
      <c r="Q6" s="9"/>
      <c r="R6" t="b">
        <f>$F$6=$H$6</f>
        <v>1</v>
      </c>
    </row>
    <row r="7" spans="1:18" ht="15.75" x14ac:dyDescent="0.25">
      <c r="A7" s="7"/>
      <c r="B7" s="6">
        <v>1.5878787878787883</v>
      </c>
      <c r="C7" s="6">
        <v>0.29090909090909123</v>
      </c>
      <c r="D7" s="6">
        <v>0</v>
      </c>
      <c r="E7" s="6">
        <v>1.3818181818181816</v>
      </c>
      <c r="F7" s="6">
        <f>SUM(B7:E7)</f>
        <v>3.2606060606060612</v>
      </c>
      <c r="G7" s="6" t="s">
        <v>1</v>
      </c>
      <c r="H7" s="6">
        <f>H2/1500</f>
        <v>66.666666666666671</v>
      </c>
      <c r="I7" s="8"/>
      <c r="J7" s="6"/>
      <c r="K7" s="6"/>
      <c r="N7" s="10"/>
      <c r="O7" s="3"/>
      <c r="P7" s="9"/>
      <c r="Q7" s="9"/>
      <c r="R7" t="b">
        <f>$F$7&lt;=$H$7</f>
        <v>1</v>
      </c>
    </row>
    <row r="8" spans="1:18" ht="15.75" x14ac:dyDescent="0.25">
      <c r="A8" s="6"/>
      <c r="B8" s="6"/>
      <c r="C8" s="6"/>
      <c r="D8" s="6"/>
      <c r="E8" s="6"/>
      <c r="F8" s="6"/>
      <c r="G8" s="6"/>
      <c r="H8" s="6"/>
      <c r="I8" s="8"/>
      <c r="J8" s="6"/>
      <c r="K8" s="6"/>
      <c r="N8" s="10"/>
      <c r="O8" s="3"/>
      <c r="P8" s="9"/>
      <c r="Q8" s="9"/>
      <c r="R8">
        <f>{32767;32767;0.0000001;0.01;TRUE;FALSE;TRUE;1;1;1;0.0001;TRUE}</f>
        <v>32767</v>
      </c>
    </row>
    <row r="9" spans="1:18" ht="15.75" x14ac:dyDescent="0.25">
      <c r="A9" s="6"/>
      <c r="B9" s="6"/>
      <c r="C9" s="6"/>
      <c r="D9" s="6"/>
      <c r="E9" s="6"/>
      <c r="F9" s="6"/>
      <c r="G9" s="6"/>
      <c r="H9" s="6"/>
      <c r="I9" s="8"/>
      <c r="J9" s="6"/>
      <c r="K9" s="6"/>
      <c r="N9" s="10"/>
      <c r="O9" s="3"/>
      <c r="P9" s="9"/>
      <c r="Q9" s="9"/>
      <c r="R9">
        <f>{0;0;2;100;0;FALSE;TRUE;0.075;0;0;FALSE;30}</f>
        <v>0</v>
      </c>
    </row>
    <row r="10" spans="1:18" ht="15.75" x14ac:dyDescent="0.25">
      <c r="A10" s="6"/>
      <c r="B10" s="6"/>
      <c r="C10" s="6"/>
      <c r="D10" s="6"/>
      <c r="E10" s="6"/>
      <c r="F10" s="6"/>
      <c r="G10" s="6"/>
      <c r="H10" s="6"/>
      <c r="I10" s="8"/>
      <c r="J10" s="6"/>
      <c r="K10" s="6"/>
      <c r="N10" s="10"/>
      <c r="O10" s="3"/>
      <c r="P10" s="11" t="s">
        <v>7</v>
      </c>
      <c r="Q10" s="11"/>
    </row>
    <row r="11" spans="1:18" ht="15.75" x14ac:dyDescent="0.25">
      <c r="A11" s="6"/>
      <c r="B11" s="6"/>
      <c r="C11" s="6"/>
      <c r="D11" s="6"/>
      <c r="E11" s="6"/>
      <c r="F11" s="6"/>
      <c r="G11" s="6"/>
      <c r="H11" s="6"/>
      <c r="I11" s="8"/>
      <c r="J11" s="6"/>
      <c r="K11" s="6"/>
      <c r="N11" s="10"/>
      <c r="O11" s="3"/>
      <c r="P11" s="11"/>
      <c r="Q11" s="11"/>
    </row>
    <row r="12" spans="1:18" ht="15.75" x14ac:dyDescent="0.25">
      <c r="A12" s="6"/>
      <c r="B12" s="6"/>
      <c r="C12" s="6"/>
      <c r="D12" s="6"/>
      <c r="E12" s="6"/>
      <c r="F12" s="6"/>
      <c r="G12" s="6"/>
      <c r="H12" s="6"/>
      <c r="I12" s="8"/>
      <c r="J12" s="6"/>
      <c r="K12" s="6"/>
      <c r="N12" s="10"/>
      <c r="O12" s="3"/>
      <c r="P12" s="11" t="s">
        <v>8</v>
      </c>
      <c r="Q12" s="11"/>
    </row>
    <row r="13" spans="1:18" ht="15.75" x14ac:dyDescent="0.25">
      <c r="A13" s="6"/>
      <c r="B13" s="6"/>
      <c r="C13" s="6"/>
      <c r="D13" s="6"/>
      <c r="E13" s="6"/>
      <c r="F13" s="6"/>
      <c r="G13" s="6"/>
      <c r="H13" s="6"/>
      <c r="I13" s="8"/>
      <c r="J13" s="6"/>
      <c r="K13" s="6"/>
      <c r="N13" s="10"/>
      <c r="O13" s="3"/>
      <c r="P13" s="11" t="s">
        <v>9</v>
      </c>
      <c r="Q13" s="11"/>
    </row>
    <row r="14" spans="1:18" ht="15" customHeight="1" x14ac:dyDescent="0.25">
      <c r="A14" s="6"/>
      <c r="B14" s="6"/>
      <c r="C14" s="6"/>
      <c r="D14" s="6"/>
      <c r="E14" s="6"/>
      <c r="F14" s="6"/>
      <c r="G14" s="6"/>
      <c r="H14" s="6"/>
      <c r="I14" s="8"/>
      <c r="J14" s="6"/>
      <c r="K14" s="6"/>
      <c r="N14" s="10"/>
      <c r="O14" s="3"/>
    </row>
    <row r="15" spans="1:18" ht="15.75" x14ac:dyDescent="0.25">
      <c r="A15" s="6"/>
      <c r="B15" s="6"/>
      <c r="C15" s="6"/>
      <c r="D15" s="6"/>
      <c r="E15" s="6"/>
      <c r="F15" s="6"/>
      <c r="G15" s="6"/>
      <c r="H15" s="6"/>
      <c r="I15" s="8"/>
      <c r="J15" s="6"/>
      <c r="K15" s="6"/>
      <c r="N15" s="10"/>
      <c r="O15" s="3"/>
    </row>
    <row r="16" spans="1:18" ht="15.75" customHeight="1" x14ac:dyDescent="0.25">
      <c r="A16" s="6"/>
      <c r="B16" s="6"/>
      <c r="C16" s="6"/>
      <c r="D16" s="6"/>
      <c r="E16" s="6"/>
      <c r="F16" s="6"/>
      <c r="G16" s="6"/>
      <c r="H16" s="6"/>
      <c r="I16" s="8"/>
      <c r="J16" s="6"/>
      <c r="K16" s="6"/>
      <c r="N16" s="10"/>
      <c r="O16" s="3"/>
    </row>
    <row r="17" spans="1:15" ht="15.75" x14ac:dyDescent="0.25">
      <c r="A17" s="6"/>
      <c r="B17" s="6"/>
      <c r="C17" s="6"/>
      <c r="D17" s="6"/>
      <c r="E17" s="6"/>
      <c r="F17" s="6"/>
      <c r="G17" s="6"/>
      <c r="H17" s="6"/>
      <c r="I17" s="8"/>
      <c r="J17" s="6"/>
      <c r="K17" s="6"/>
      <c r="N17" s="10"/>
      <c r="O17" s="3"/>
    </row>
    <row r="18" spans="1:15" ht="15.75" x14ac:dyDescent="0.25">
      <c r="A18" s="6"/>
      <c r="B18" s="6"/>
      <c r="C18" s="6"/>
      <c r="D18" s="6"/>
      <c r="E18" s="6"/>
      <c r="F18" s="6"/>
      <c r="G18" s="6"/>
      <c r="H18" s="6"/>
      <c r="I18" s="8"/>
      <c r="J18" s="6"/>
      <c r="K18" s="6"/>
      <c r="N18" s="10"/>
      <c r="O18" s="3"/>
    </row>
    <row r="19" spans="1:15" ht="15.75" x14ac:dyDescent="0.25">
      <c r="A19" s="6"/>
      <c r="B19" s="6"/>
      <c r="C19" s="6"/>
      <c r="D19" s="6"/>
      <c r="E19" s="6"/>
      <c r="F19" s="6"/>
      <c r="G19" s="6"/>
      <c r="H19" s="6"/>
      <c r="I19" s="8"/>
      <c r="J19" s="6"/>
      <c r="K19" s="6"/>
      <c r="N19" s="10"/>
      <c r="O19" s="3"/>
    </row>
    <row r="20" spans="1:15" ht="15.75" x14ac:dyDescent="0.25">
      <c r="A20" s="6"/>
      <c r="B20" s="6"/>
      <c r="C20" s="6"/>
      <c r="D20" s="6"/>
      <c r="E20" s="6"/>
      <c r="F20" s="6"/>
      <c r="G20" s="6"/>
      <c r="H20" s="6"/>
      <c r="I20" s="8"/>
      <c r="J20" s="6"/>
      <c r="K20" s="6"/>
      <c r="N20" s="10"/>
      <c r="O20" s="3"/>
    </row>
    <row r="21" spans="1:15" ht="15.75" x14ac:dyDescent="0.25">
      <c r="A21" s="6"/>
      <c r="B21" s="6"/>
      <c r="C21" s="6"/>
      <c r="D21" s="6"/>
      <c r="E21" s="6"/>
      <c r="F21" s="6"/>
      <c r="G21" s="6"/>
      <c r="H21" s="6"/>
      <c r="I21" s="8"/>
      <c r="J21" s="6"/>
      <c r="K21" s="6"/>
      <c r="N21" s="10"/>
      <c r="O21" s="3"/>
    </row>
    <row r="22" spans="1:15" ht="15.75" x14ac:dyDescent="0.25">
      <c r="A22" s="6"/>
      <c r="B22" s="6"/>
      <c r="C22" s="6"/>
      <c r="D22" s="6"/>
      <c r="E22" s="6"/>
      <c r="F22" s="6"/>
      <c r="G22" s="6"/>
      <c r="H22" s="6"/>
      <c r="I22" s="8"/>
      <c r="J22" s="6"/>
      <c r="K22" s="6"/>
      <c r="N22" s="10"/>
      <c r="O22" s="3"/>
    </row>
    <row r="23" spans="1:15" ht="15.7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N23" s="10"/>
      <c r="O23" s="3"/>
    </row>
    <row r="24" spans="1:15" x14ac:dyDescent="0.25">
      <c r="N24" s="10"/>
      <c r="O24" s="3"/>
    </row>
    <row r="25" spans="1:15" x14ac:dyDescent="0.25">
      <c r="N25" s="10"/>
      <c r="O25" s="3"/>
    </row>
    <row r="26" spans="1:15" ht="18.75" customHeight="1" x14ac:dyDescent="0.25">
      <c r="N26" s="10"/>
      <c r="O26" s="3"/>
    </row>
    <row r="27" spans="1:15" ht="18" customHeight="1" x14ac:dyDescent="0.25">
      <c r="N27" s="10"/>
      <c r="O27" s="4"/>
    </row>
    <row r="28" spans="1:15" ht="15.75" x14ac:dyDescent="0.25">
      <c r="B28" s="6"/>
      <c r="C28" s="6"/>
      <c r="D28" s="6"/>
      <c r="E28" s="6"/>
      <c r="N28" s="10"/>
    </row>
    <row r="29" spans="1:15" ht="15.75" x14ac:dyDescent="0.25">
      <c r="B29" s="6"/>
      <c r="C29" s="6"/>
    </row>
  </sheetData>
  <mergeCells count="11">
    <mergeCell ref="N2:N15"/>
    <mergeCell ref="N16:N26"/>
    <mergeCell ref="N27:N28"/>
    <mergeCell ref="P2:Q2"/>
    <mergeCell ref="P3:Q3"/>
    <mergeCell ref="P4:Q4"/>
    <mergeCell ref="P5:Q5"/>
    <mergeCell ref="P10:Q10"/>
    <mergeCell ref="P12:Q12"/>
    <mergeCell ref="P13:Q13"/>
    <mergeCell ref="P11:Q11"/>
  </mergeCells>
  <conditionalFormatting sqref="A10:A22 C3:H3 B2:H2 B4:H20">
    <cfRule type="cellIs" dxfId="1" priority="2" operator="equal">
      <formula>0</formula>
    </cfRule>
  </conditionalFormatting>
  <conditionalFormatting sqref="A8:A9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2.3G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2024-08-06T02:24:59Z</dcterms:modified>
</cp:coreProperties>
</file>