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B6C7F258-1404-4C8C-8641-36CC610F35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3G - 3" sheetId="3" r:id="rId1"/>
  </sheets>
  <definedNames>
    <definedName name="solver_adj" localSheetId="0" hidden="1">'2.3G - 3'!$B$11:$E$11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'2.3G - 3'!$B$11:$E$11</definedName>
    <definedName name="solver_lhs10" localSheetId="0" hidden="1">'2.3G - 3'!#REF!</definedName>
    <definedName name="solver_lhs2" localSheetId="0" hidden="1">'2.3G - 3'!$F$2</definedName>
    <definedName name="solver_lhs3" localSheetId="0" hidden="1">'2.3G - 3'!$F$6:$F$9</definedName>
    <definedName name="solver_lhs4" localSheetId="0" hidden="1">'2.3G - 3'!$F$10</definedName>
    <definedName name="solver_lhs5" localSheetId="0" hidden="1">'2.3G - 3'!$F$24</definedName>
    <definedName name="solver_lhs6" localSheetId="0" hidden="1">'2.3G - 3'!$F$27</definedName>
    <definedName name="solver_lhs7" localSheetId="0" hidden="1">'2.3G - 3'!$G$28</definedName>
    <definedName name="solver_lhs8" localSheetId="0" hidden="1">'2.3G - 3'!$H$28</definedName>
    <definedName name="solver_lhs9" localSheetId="0" hidden="1">'2.3G - 3'!#REF!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'2.3G - 3'!$F$2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10" localSheetId="0" hidden="1">1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"número inteiro"</definedName>
    <definedName name="solver_rhs10" localSheetId="0" hidden="1">'2.3G - 3'!#REF!</definedName>
    <definedName name="solver_rhs2" localSheetId="0" hidden="1">'2.3G - 3'!$H$2</definedName>
    <definedName name="solver_rhs3" localSheetId="0" hidden="1">'2.3G - 3'!$H$6:$H$9</definedName>
    <definedName name="solver_rhs4" localSheetId="0" hidden="1">'2.3G - 3'!$H$10</definedName>
    <definedName name="solver_rhs5" localSheetId="0" hidden="1">'2.3G - 3'!$H$24</definedName>
    <definedName name="solver_rhs6" localSheetId="0" hidden="1">'2.3G - 3'!$H$27</definedName>
    <definedName name="solver_rhs7" localSheetId="0" hidden="1">'2.3G - 3'!#REF!</definedName>
    <definedName name="solver_rhs8" localSheetId="0" hidden="1">'2.3G - 3'!#REF!</definedName>
    <definedName name="solver_rhs9" localSheetId="0" hidden="1">'2.3G - 3'!#REF!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3" l="1"/>
  <c r="I9" i="3"/>
  <c r="H9" i="3"/>
  <c r="E9" i="3"/>
  <c r="I8" i="3"/>
  <c r="H8" i="3"/>
  <c r="H7" i="3"/>
  <c r="C7" i="3"/>
  <c r="H6" i="3"/>
  <c r="B6" i="3"/>
  <c r="F2" i="3" s="1" a="1"/>
  <c r="I4" i="3" a="1"/>
  <c r="I4" i="3" s="1"/>
  <c r="H4" i="3"/>
  <c r="I3" i="3"/>
  <c r="I2" i="3"/>
  <c r="F2" i="3" l="1"/>
  <c r="I6" i="3" s="1"/>
  <c r="F8" i="3"/>
  <c r="F7" i="3"/>
  <c r="F4" i="3"/>
  <c r="F3" i="3"/>
  <c r="F10" i="3"/>
  <c r="I5" i="3" s="1"/>
  <c r="F9" i="3"/>
  <c r="F6" i="3"/>
  <c r="I7" i="3" s="1" a="1"/>
  <c r="I7" i="3" s="1"/>
  <c r="F5" i="3"/>
</calcChain>
</file>

<file path=xl/sharedStrings.xml><?xml version="1.0" encoding="utf-8"?>
<sst xmlns="http://schemas.openxmlformats.org/spreadsheetml/2006/main" count="23" uniqueCount="16">
  <si>
    <t>&lt;=</t>
  </si>
  <si>
    <t>SOLVER</t>
  </si>
  <si>
    <t>RDV</t>
  </si>
  <si>
    <t>CAF</t>
  </si>
  <si>
    <t>SPA</t>
  </si>
  <si>
    <t>ISG</t>
  </si>
  <si>
    <t>VALOR ANUNCIO</t>
  </si>
  <si>
    <t>URBANA</t>
  </si>
  <si>
    <t>SUBURBANA</t>
  </si>
  <si>
    <t>RURAL</t>
  </si>
  <si>
    <t>&gt;=</t>
  </si>
  <si>
    <t>MIN VOTOS RDV</t>
  </si>
  <si>
    <t>MIN VOTOS CAF</t>
  </si>
  <si>
    <t>MIN VOTOS SPA</t>
  </si>
  <si>
    <t>MIN VOTOS ISG</t>
  </si>
  <si>
    <t>TOTAL DE ANUNCIOS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</si>
</sst>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8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34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26.42578125" bestFit="1" customWidth="1"/>
    <col min="2" max="2" width="14.28515625" bestFit="1" customWidth="1"/>
    <col min="6" max="6" width="14.28515625" bestFit="1" customWidth="1"/>
    <col min="9" max="9" width="18.42578125" customWidth="1"/>
    <col min="10" max="10" width="15" bestFit="1" customWidth="1"/>
    <col min="11" max="11" width="21" customWidth="1"/>
  </cols>
  <sheetData>
    <row r="1" spans="1:18" ht="18.7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 t="s">
        <v>1</v>
      </c>
      <c r="J1" s="5"/>
      <c r="K1" s="2"/>
      <c r="L1" s="1"/>
      <c r="M1" s="1"/>
    </row>
    <row r="2" spans="1:18" ht="15" customHeight="1" x14ac:dyDescent="0.25">
      <c r="A2" s="4" t="s">
        <v>6</v>
      </c>
      <c r="B2" s="6">
        <v>1500</v>
      </c>
      <c r="C2" s="6">
        <v>1500</v>
      </c>
      <c r="D2" s="6">
        <v>1500</v>
      </c>
      <c r="E2" s="6">
        <v>1500</v>
      </c>
      <c r="F2" s="7">
        <f t="array" ref="F2:F10">MMULT(B2:E10,TRANSPOSE(B11:E11))</f>
        <v>25500</v>
      </c>
      <c r="G2" s="8" t="s">
        <v>0</v>
      </c>
      <c r="H2" s="9">
        <v>100000</v>
      </c>
      <c r="I2" t="e">
        <f ca="1">_xludf.MIN($F$2)</f>
        <v>#NAME?</v>
      </c>
    </row>
    <row r="3" spans="1:18" ht="15.75" x14ac:dyDescent="0.25">
      <c r="A3" s="4" t="s">
        <v>7</v>
      </c>
      <c r="B3">
        <v>-30000</v>
      </c>
      <c r="C3" s="3">
        <v>80000</v>
      </c>
      <c r="D3" s="3">
        <v>40000</v>
      </c>
      <c r="E3" s="3">
        <v>90000</v>
      </c>
      <c r="F3" s="7">
        <v>760000</v>
      </c>
      <c r="G3" s="8" t="s">
        <v>0</v>
      </c>
      <c r="H3" s="9">
        <v>100000</v>
      </c>
      <c r="I3">
        <f>COUNT($B$11:$E$11)</f>
        <v>4</v>
      </c>
    </row>
    <row r="4" spans="1:18" ht="15.75" x14ac:dyDescent="0.25">
      <c r="A4" s="4" t="s">
        <v>8</v>
      </c>
      <c r="B4" s="3">
        <v>60000</v>
      </c>
      <c r="C4" s="3">
        <v>30000</v>
      </c>
      <c r="D4" s="3">
        <v>10000</v>
      </c>
      <c r="E4" s="3">
        <v>0</v>
      </c>
      <c r="F4" s="7">
        <v>410000</v>
      </c>
      <c r="G4" s="8" t="s">
        <v>0</v>
      </c>
      <c r="H4" s="9">
        <f>25*10000</f>
        <v>250000</v>
      </c>
      <c r="I4" t="b">
        <f t="array" ref="I4">$B$11:$E$11=INT($B$11:$E$11)</f>
        <v>1</v>
      </c>
      <c r="P4" s="3"/>
      <c r="Q4" s="3"/>
      <c r="R4" s="3"/>
    </row>
    <row r="5" spans="1:18" ht="15.75" x14ac:dyDescent="0.25">
      <c r="A5" s="4" t="s">
        <v>9</v>
      </c>
      <c r="B5" s="3">
        <v>30000</v>
      </c>
      <c r="C5" s="3">
        <v>-45000</v>
      </c>
      <c r="D5" s="3">
        <v>0</v>
      </c>
      <c r="E5" s="3">
        <v>-25000</v>
      </c>
      <c r="F5" s="7">
        <v>-160000</v>
      </c>
      <c r="G5" s="8" t="s">
        <v>0</v>
      </c>
      <c r="H5" s="9">
        <v>50000</v>
      </c>
      <c r="I5" t="b">
        <f>$F$10&lt;=$H$10</f>
        <v>1</v>
      </c>
      <c r="O5" s="3"/>
      <c r="P5" s="3"/>
      <c r="Q5" s="3"/>
      <c r="R5" s="3"/>
    </row>
    <row r="6" spans="1:18" ht="15.75" x14ac:dyDescent="0.25">
      <c r="A6" s="4" t="s">
        <v>11</v>
      </c>
      <c r="B6" s="3">
        <f>SUM(B3:B5)</f>
        <v>60000</v>
      </c>
      <c r="C6" s="3">
        <v>0</v>
      </c>
      <c r="D6" s="3">
        <v>0</v>
      </c>
      <c r="E6" s="3">
        <v>0</v>
      </c>
      <c r="F6" s="7">
        <v>240000</v>
      </c>
      <c r="G6" s="8" t="s">
        <v>10</v>
      </c>
      <c r="H6" s="9">
        <f>SUM(H3:H5)*0.51</f>
        <v>204000</v>
      </c>
      <c r="I6" t="b">
        <f>$F$2&lt;=$H$2</f>
        <v>1</v>
      </c>
      <c r="O6" s="3"/>
      <c r="P6" s="3"/>
      <c r="Q6" s="3"/>
      <c r="R6" s="3"/>
    </row>
    <row r="7" spans="1:18" ht="15.75" x14ac:dyDescent="0.25">
      <c r="A7" s="4" t="s">
        <v>12</v>
      </c>
      <c r="B7" s="3">
        <v>0</v>
      </c>
      <c r="C7" s="3">
        <f>SUM(C3:C5)</f>
        <v>65000</v>
      </c>
      <c r="D7" s="3">
        <v>0</v>
      </c>
      <c r="E7" s="3">
        <v>0</v>
      </c>
      <c r="F7" s="7">
        <v>260000</v>
      </c>
      <c r="G7" s="8" t="s">
        <v>10</v>
      </c>
      <c r="H7" s="9">
        <f>SUM(H3:H5)*0.51</f>
        <v>204000</v>
      </c>
      <c r="I7" t="b">
        <f t="array" ref="I7">$F$6:$F$9&gt;=$H$6:$H$9</f>
        <v>1</v>
      </c>
    </row>
    <row r="8" spans="1:18" ht="15.75" x14ac:dyDescent="0.25">
      <c r="A8" s="4" t="s">
        <v>13</v>
      </c>
      <c r="B8" s="3">
        <v>0</v>
      </c>
      <c r="C8" s="3">
        <v>0</v>
      </c>
      <c r="D8" s="3">
        <v>50000</v>
      </c>
      <c r="E8" s="3">
        <v>0</v>
      </c>
      <c r="F8" s="7">
        <v>250000</v>
      </c>
      <c r="G8" s="8" t="s">
        <v>10</v>
      </c>
      <c r="H8" s="9">
        <f>SUM(H3:H5)*0.51</f>
        <v>204000</v>
      </c>
      <c r="I8">
        <f>{32767;32767;0.000001;0.01;TRUE;FALSE;TRUE;1;1;1;0.0001;TRUE}</f>
        <v>32767</v>
      </c>
    </row>
    <row r="9" spans="1:18" ht="15.75" x14ac:dyDescent="0.25">
      <c r="A9" s="4" t="s">
        <v>14</v>
      </c>
      <c r="B9" s="3">
        <v>0</v>
      </c>
      <c r="C9" s="3">
        <v>0</v>
      </c>
      <c r="D9" s="3">
        <v>0</v>
      </c>
      <c r="E9" s="3">
        <f>SUM(E3:E5)</f>
        <v>65000</v>
      </c>
      <c r="F9" s="7">
        <v>260000</v>
      </c>
      <c r="G9" s="8" t="s">
        <v>10</v>
      </c>
      <c r="H9" s="9">
        <f>SUM(H3:H5)*0.51</f>
        <v>204000</v>
      </c>
      <c r="I9">
        <f>{0;0;2;100;0;FALSE;TRUE;0.075;0;0;FALSE;30}</f>
        <v>0</v>
      </c>
    </row>
    <row r="10" spans="1:18" ht="15.75" x14ac:dyDescent="0.25">
      <c r="A10" s="4" t="s">
        <v>15</v>
      </c>
      <c r="B10" s="3">
        <v>1</v>
      </c>
      <c r="C10" s="3">
        <v>1</v>
      </c>
      <c r="D10" s="3">
        <v>1</v>
      </c>
      <c r="E10" s="3">
        <v>1</v>
      </c>
      <c r="F10" s="7">
        <v>17</v>
      </c>
      <c r="G10" s="8" t="s">
        <v>0</v>
      </c>
      <c r="H10" s="9">
        <f>H2/1500</f>
        <v>66.666666666666671</v>
      </c>
    </row>
    <row r="11" spans="1:18" ht="15.75" x14ac:dyDescent="0.25">
      <c r="A11" s="4"/>
      <c r="B11" s="3">
        <v>4</v>
      </c>
      <c r="C11" s="3">
        <v>4</v>
      </c>
      <c r="D11" s="3">
        <v>5</v>
      </c>
      <c r="E11" s="3">
        <v>4</v>
      </c>
      <c r="F11" s="3"/>
    </row>
    <row r="12" spans="1:18" ht="15.75" x14ac:dyDescent="0.25">
      <c r="A12" s="3"/>
      <c r="B12" s="3"/>
      <c r="C12" s="3"/>
      <c r="D12" s="3"/>
      <c r="E12" s="3"/>
      <c r="F12" s="3"/>
      <c r="G12" s="3"/>
      <c r="H12" s="3"/>
      <c r="J12" s="3"/>
      <c r="K12" s="3"/>
    </row>
    <row r="13" spans="1:18" ht="15.75" x14ac:dyDescent="0.25">
      <c r="A13" s="3"/>
      <c r="B13" s="3"/>
      <c r="C13" s="3"/>
      <c r="D13" s="3"/>
      <c r="E13" s="3"/>
      <c r="F13" s="3"/>
      <c r="G13" s="3"/>
      <c r="H13" s="3"/>
      <c r="J13" s="3"/>
      <c r="K13" s="3"/>
    </row>
    <row r="14" spans="1:18" ht="15.75" x14ac:dyDescent="0.25">
      <c r="A14" s="3"/>
      <c r="B14" s="3"/>
      <c r="C14" s="3"/>
      <c r="D14" s="3"/>
      <c r="E14" s="3"/>
      <c r="F14" s="3"/>
      <c r="G14" s="3"/>
      <c r="H14" s="3"/>
      <c r="J14" s="3"/>
      <c r="K14" s="3"/>
    </row>
    <row r="15" spans="1:18" ht="15.75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8" ht="15.75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11" ht="15.75" x14ac:dyDescent="0.25">
      <c r="A17" s="3"/>
      <c r="C17" s="3"/>
      <c r="D17" s="3"/>
      <c r="E17" s="3"/>
      <c r="F17" s="3"/>
      <c r="G17" s="3"/>
      <c r="H17" s="3"/>
      <c r="I17" s="3"/>
    </row>
    <row r="18" spans="1:11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11" ht="15.7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11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11" ht="15.75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11" ht="15.75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11" ht="15.75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11" ht="15.75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11" ht="15.75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11" ht="15.75" x14ac:dyDescent="0.25">
      <c r="A26" s="3"/>
      <c r="B26" s="3"/>
      <c r="C26" s="3"/>
      <c r="D26" s="3"/>
      <c r="E26" s="3"/>
      <c r="F26" s="3"/>
    </row>
    <row r="27" spans="1:11" ht="15.75" x14ac:dyDescent="0.25">
      <c r="A27" s="3"/>
      <c r="B27" s="3"/>
      <c r="C27" s="3"/>
      <c r="D27" s="3"/>
      <c r="E27" s="3"/>
      <c r="G27" s="3"/>
      <c r="H27" s="3"/>
      <c r="I27" s="3"/>
      <c r="J27" s="3"/>
    </row>
    <row r="28" spans="1:11" ht="15.75" x14ac:dyDescent="0.25">
      <c r="B28" s="3"/>
      <c r="C28" s="3"/>
      <c r="D28" s="3"/>
      <c r="E28" s="3"/>
      <c r="F28" s="3"/>
      <c r="G28" s="3"/>
      <c r="H28" s="3"/>
      <c r="J28" s="3"/>
      <c r="K28" s="3"/>
    </row>
    <row r="31" spans="1:11" ht="18.75" customHeight="1" x14ac:dyDescent="0.25"/>
    <row r="32" spans="1:11" ht="18" customHeight="1" x14ac:dyDescent="0.25"/>
    <row r="33" spans="2:5" ht="15.75" x14ac:dyDescent="0.25">
      <c r="B33" s="3"/>
      <c r="C33" s="3"/>
      <c r="D33" s="3"/>
      <c r="E33" s="3"/>
    </row>
    <row r="34" spans="2:5" ht="15.75" x14ac:dyDescent="0.25">
      <c r="B34" s="3"/>
      <c r="C34" s="3"/>
    </row>
  </sheetData>
  <conditionalFormatting sqref="A12:H14 B16:I16 F16:H25 C17:I17 B18:I25 F26 B26:E27 B27:J27">
    <cfRule type="cellIs" dxfId="7" priority="6" operator="equal">
      <formula>0</formula>
    </cfRule>
  </conditionalFormatting>
  <conditionalFormatting sqref="O5:R6">
    <cfRule type="cellIs" dxfId="4" priority="7" operator="equal">
      <formula>0</formula>
    </cfRule>
  </conditionalFormatting>
  <conditionalFormatting sqref="P4:R4">
    <cfRule type="cellIs" dxfId="3" priority="8" operator="equal">
      <formula>0</formula>
    </cfRule>
  </conditionalFormatting>
  <conditionalFormatting sqref="B2:H2 C3:H3">
    <cfRule type="cellIs" dxfId="2" priority="3" operator="equal">
      <formula>0</formula>
    </cfRule>
  </conditionalFormatting>
  <conditionalFormatting sqref="B4:H10 B11:F11">
    <cfRule type="cellIs" dxfId="1" priority="2" operator="equal">
      <formula>0</formula>
    </cfRule>
  </conditionalFormatting>
  <conditionalFormatting sqref="A15:A27 B15:I1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2.3G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2024-08-07T11:22:27Z</dcterms:modified>
</cp:coreProperties>
</file>