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CC150F9A-B5C0-43B5-93D8-444F2C897D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3G - 3" sheetId="3" r:id="rId1"/>
  </sheets>
  <definedNames>
    <definedName name="solver_adj" localSheetId="0" hidden="1">'2.3G - 3'!$B$7:$E$7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'2.3G - 3'!$F$2:$F$5</definedName>
    <definedName name="solver_lhs10" localSheetId="0" hidden="1">'2.3G - 3'!$K$22</definedName>
    <definedName name="solver_lhs2" localSheetId="0" hidden="1">'2.3G - 3'!$F$3:$F$5</definedName>
    <definedName name="solver_lhs3" localSheetId="0" hidden="1">'2.3G - 3'!$F$6</definedName>
    <definedName name="solver_lhs4" localSheetId="0" hidden="1">'2.3G - 3'!$F$7</definedName>
    <definedName name="solver_lhs5" localSheetId="0" hidden="1">'2.3G - 3'!#REF!</definedName>
    <definedName name="solver_lhs6" localSheetId="0" hidden="1">'2.3G - 3'!$G$23</definedName>
    <definedName name="solver_lhs7" localSheetId="0" hidden="1">'2.3G - 3'!$G$23</definedName>
    <definedName name="solver_lhs8" localSheetId="0" hidden="1">'2.3G - 3'!$H$23</definedName>
    <definedName name="solver_lhs9" localSheetId="0" hidden="1">'2.3G - 3'!#REF!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'2.3G - 3'!$F$2</definedName>
    <definedName name="solver_pre" localSheetId="0" hidden="1">0.0000001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2" localSheetId="0" hidden="1">3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'2.3G - 3'!$H$2:$H$5</definedName>
    <definedName name="solver_rhs10" localSheetId="0" hidden="1">'2.3G - 3'!$K$21</definedName>
    <definedName name="solver_rhs2" localSheetId="0" hidden="1">0</definedName>
    <definedName name="solver_rhs3" localSheetId="0" hidden="1">'2.3G - 3'!$H$6</definedName>
    <definedName name="solver_rhs4" localSheetId="0" hidden="1">'2.3G - 3'!$H$7</definedName>
    <definedName name="solver_rhs5" localSheetId="0" hidden="1">'2.3G - 3'!$F$4</definedName>
    <definedName name="solver_rhs6" localSheetId="0" hidden="1">'2.3G - 3'!$K$13</definedName>
    <definedName name="solver_rhs7" localSheetId="0" hidden="1">'2.3G - 3'!$K$11</definedName>
    <definedName name="solver_rhs8" localSheetId="0" hidden="1">'2.3G - 3'!$K$14</definedName>
    <definedName name="solver_rhs9" localSheetId="0" hidden="1">'2.3G - 3'!$K$20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3" l="1"/>
  <c r="I8" i="3"/>
  <c r="I3" i="3"/>
  <c r="I2" i="3"/>
  <c r="H7" i="3"/>
  <c r="F7" i="3"/>
  <c r="H5" i="3"/>
  <c r="H4" i="3"/>
  <c r="H6" i="3" s="1"/>
  <c r="F2" i="3" a="1"/>
  <c r="F2" i="3" s="1"/>
  <c r="I4" i="3" s="1" a="1"/>
  <c r="I7" i="3" l="1"/>
  <c r="I4" i="3"/>
  <c r="F5" i="3"/>
  <c r="F4" i="3"/>
  <c r="F3" i="3"/>
  <c r="I5" i="3" l="1" a="1"/>
  <c r="I5" i="3" s="1"/>
  <c r="F6" i="3"/>
  <c r="I6" i="3" s="1"/>
</calcChain>
</file>

<file path=xl/sharedStrings.xml><?xml version="1.0" encoding="utf-8"?>
<sst xmlns="http://schemas.openxmlformats.org/spreadsheetml/2006/main" count="16" uniqueCount="12">
  <si>
    <t>&lt;=</t>
  </si>
  <si>
    <t>SOLVER</t>
  </si>
  <si>
    <t>RDV</t>
  </si>
  <si>
    <t>CAF</t>
  </si>
  <si>
    <t>SPA</t>
  </si>
  <si>
    <t>ISG</t>
  </si>
  <si>
    <t>VALOR ANUNCIO</t>
  </si>
  <si>
    <t>MIN VOTOS</t>
  </si>
  <si>
    <t>=</t>
  </si>
  <si>
    <t>URBANA</t>
  </si>
  <si>
    <t>SUBURBANA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</si>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</sst>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2"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M29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17.5703125" customWidth="1"/>
    <col min="2" max="2" width="14.28515625" bestFit="1" customWidth="1"/>
    <col min="6" max="6" width="14.28515625" bestFit="1" customWidth="1"/>
    <col min="9" max="9" width="18.42578125" customWidth="1"/>
    <col min="11" max="11" width="21" customWidth="1"/>
  </cols>
  <sheetData>
    <row r="1" spans="1:13" ht="18.7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 t="s">
        <v>1</v>
      </c>
      <c r="J1" s="1"/>
      <c r="K1" s="1"/>
      <c r="L1" s="1"/>
      <c r="M1" s="1"/>
    </row>
    <row r="2" spans="1:13" ht="15" customHeight="1" x14ac:dyDescent="0.25">
      <c r="A2" s="4" t="s">
        <v>6</v>
      </c>
      <c r="B2" s="3">
        <v>1500</v>
      </c>
      <c r="C2" s="3">
        <v>1500</v>
      </c>
      <c r="D2" s="3">
        <v>1500</v>
      </c>
      <c r="E2" s="3">
        <v>1500</v>
      </c>
      <c r="F2" s="3">
        <f t="array" ref="F2:F5">MMULT(B2:E5,TRANSPOSE(B7:E7))</f>
        <v>4890.9090909090919</v>
      </c>
      <c r="G2" s="3" t="s">
        <v>0</v>
      </c>
      <c r="H2" s="3">
        <v>100000</v>
      </c>
      <c r="I2" t="e">
        <f ca="1">_xludf.MIN($F$2)</f>
        <v>#NAME?</v>
      </c>
      <c r="J2" s="3"/>
      <c r="K2" s="3"/>
    </row>
    <row r="3" spans="1:13" ht="15.75" x14ac:dyDescent="0.25">
      <c r="A3" s="4" t="s">
        <v>9</v>
      </c>
      <c r="B3">
        <v>-30000</v>
      </c>
      <c r="C3" s="3">
        <v>80000</v>
      </c>
      <c r="D3" s="3">
        <v>40000</v>
      </c>
      <c r="E3" s="3">
        <v>90000</v>
      </c>
      <c r="F3" s="3">
        <v>99999.999999999985</v>
      </c>
      <c r="G3" s="3" t="s">
        <v>0</v>
      </c>
      <c r="H3" s="3">
        <v>100000</v>
      </c>
      <c r="I3">
        <f>COUNT($B$7:$E$7)</f>
        <v>4</v>
      </c>
      <c r="J3" s="3"/>
      <c r="K3" s="3"/>
    </row>
    <row r="4" spans="1:13" ht="15.75" x14ac:dyDescent="0.25">
      <c r="A4" s="4" t="s">
        <v>10</v>
      </c>
      <c r="B4" s="3">
        <v>60000</v>
      </c>
      <c r="C4" s="3">
        <v>30000</v>
      </c>
      <c r="D4" s="3">
        <v>10000</v>
      </c>
      <c r="E4" s="3">
        <v>0</v>
      </c>
      <c r="F4" s="3">
        <v>104000.00000000003</v>
      </c>
      <c r="G4" s="3" t="s">
        <v>0</v>
      </c>
      <c r="H4" s="3">
        <f>25*10000</f>
        <v>250000</v>
      </c>
      <c r="I4" t="b">
        <f t="array" ref="I4">$F$2:$F$5&lt;=$H$2:$H$5</f>
        <v>1</v>
      </c>
      <c r="J4" s="3"/>
      <c r="K4" s="3"/>
    </row>
    <row r="5" spans="1:13" ht="15.75" x14ac:dyDescent="0.25">
      <c r="A5" s="4" t="s">
        <v>11</v>
      </c>
      <c r="B5" s="3">
        <v>30000</v>
      </c>
      <c r="C5" s="3">
        <v>-45000</v>
      </c>
      <c r="D5" s="3">
        <v>0</v>
      </c>
      <c r="E5" s="3">
        <v>-25000</v>
      </c>
      <c r="F5" s="3">
        <v>7.2759576141834259E-12</v>
      </c>
      <c r="G5" s="3" t="s">
        <v>0</v>
      </c>
      <c r="H5" s="3">
        <f>5*10000</f>
        <v>50000</v>
      </c>
      <c r="I5" t="b">
        <f t="array" ref="I5">$F$3:$F$5&gt;=0</f>
        <v>1</v>
      </c>
      <c r="J5" s="3"/>
      <c r="K5" s="3"/>
    </row>
    <row r="6" spans="1:13" ht="15.75" x14ac:dyDescent="0.25">
      <c r="A6" s="4" t="s">
        <v>7</v>
      </c>
      <c r="B6" s="3">
        <v>1</v>
      </c>
      <c r="C6" s="3">
        <v>1</v>
      </c>
      <c r="D6" s="3">
        <v>1</v>
      </c>
      <c r="E6" s="3">
        <v>1</v>
      </c>
      <c r="F6" s="3">
        <f>SUM(F3:F5)</f>
        <v>204000</v>
      </c>
      <c r="G6" s="3" t="s">
        <v>8</v>
      </c>
      <c r="H6" s="3">
        <f>SUM(H3:H5)*0.51</f>
        <v>204000</v>
      </c>
      <c r="I6" t="b">
        <f>$F$6=$H$6</f>
        <v>1</v>
      </c>
      <c r="J6" s="3"/>
      <c r="K6" s="3"/>
    </row>
    <row r="7" spans="1:13" ht="15.75" x14ac:dyDescent="0.25">
      <c r="A7" s="4"/>
      <c r="B7" s="3">
        <v>1.5878787878787883</v>
      </c>
      <c r="C7" s="3">
        <v>0.29090909090909123</v>
      </c>
      <c r="D7" s="3">
        <v>0</v>
      </c>
      <c r="E7" s="3">
        <v>1.3818181818181816</v>
      </c>
      <c r="F7" s="3">
        <f>SUM(B7:E7)</f>
        <v>3.2606060606060612</v>
      </c>
      <c r="G7" s="3" t="s">
        <v>0</v>
      </c>
      <c r="H7" s="3">
        <f>H2/1500</f>
        <v>66.666666666666671</v>
      </c>
      <c r="I7" t="b">
        <f>$F$7&lt;=$H$7</f>
        <v>1</v>
      </c>
      <c r="J7" s="3"/>
      <c r="K7" s="3"/>
    </row>
    <row r="8" spans="1:13" ht="15.75" x14ac:dyDescent="0.25">
      <c r="A8" s="3"/>
      <c r="B8" s="3"/>
      <c r="C8" s="3"/>
      <c r="D8" s="3"/>
      <c r="E8" s="3"/>
      <c r="F8" s="3"/>
      <c r="G8" s="3"/>
      <c r="H8" s="3"/>
      <c r="I8">
        <f>{32767;32767;0.0000001;0.01;TRUE;FALSE;TRUE;1;1;1;0.0001;TRUE}</f>
        <v>32767</v>
      </c>
      <c r="J8" s="3"/>
      <c r="K8" s="3"/>
    </row>
    <row r="9" spans="1:13" ht="15.75" x14ac:dyDescent="0.25">
      <c r="A9" s="3"/>
      <c r="B9" s="3"/>
      <c r="C9" s="3"/>
      <c r="D9" s="3"/>
      <c r="E9" s="3"/>
      <c r="F9" s="3"/>
      <c r="G9" s="3"/>
      <c r="H9" s="3"/>
      <c r="I9">
        <f>{0;0;2;100;0;FALSE;TRUE;0.075;0;0;FALSE;30}</f>
        <v>0</v>
      </c>
      <c r="J9" s="3"/>
      <c r="K9" s="3"/>
    </row>
    <row r="10" spans="1:13" ht="15.75" x14ac:dyDescent="0.25">
      <c r="A10" s="3"/>
      <c r="B10" s="3"/>
      <c r="C10" s="3"/>
      <c r="D10" s="3"/>
      <c r="E10" s="3"/>
      <c r="F10" s="3"/>
      <c r="G10" s="3"/>
      <c r="H10" s="3"/>
      <c r="J10" s="3"/>
      <c r="K10" s="3"/>
    </row>
    <row r="11" spans="1:13" ht="15.75" x14ac:dyDescent="0.25">
      <c r="A11" s="3"/>
      <c r="B11" s="3"/>
      <c r="C11" s="3"/>
      <c r="D11" s="3"/>
      <c r="E11" s="3"/>
      <c r="F11" s="3"/>
      <c r="G11" s="3"/>
      <c r="H11" s="3"/>
      <c r="J11" s="3"/>
      <c r="K11" s="3"/>
    </row>
    <row r="12" spans="1:13" ht="15.75" x14ac:dyDescent="0.25">
      <c r="A12" s="3"/>
      <c r="B12" s="3"/>
      <c r="C12" s="3"/>
      <c r="D12" s="3"/>
      <c r="E12" s="3"/>
      <c r="F12" s="3"/>
      <c r="G12" s="3"/>
      <c r="H12" s="3"/>
      <c r="J12" s="3"/>
      <c r="K12" s="3"/>
    </row>
    <row r="13" spans="1:13" ht="15.75" x14ac:dyDescent="0.25">
      <c r="A13" s="3"/>
      <c r="B13" s="3"/>
      <c r="C13" s="3"/>
      <c r="D13" s="3"/>
      <c r="E13" s="3"/>
      <c r="F13" s="3"/>
      <c r="G13" s="3"/>
      <c r="H13" s="3"/>
      <c r="J13" s="3"/>
      <c r="K13" s="3"/>
    </row>
    <row r="14" spans="1:13" ht="15" customHeight="1" x14ac:dyDescent="0.25">
      <c r="A14" s="3"/>
      <c r="B14" s="3"/>
      <c r="C14" s="3"/>
      <c r="D14" s="3"/>
      <c r="E14" s="3"/>
      <c r="F14" s="3"/>
      <c r="G14" s="3"/>
      <c r="H14" s="3"/>
      <c r="J14" s="3"/>
      <c r="K14" s="3"/>
    </row>
    <row r="15" spans="1:13" ht="15.75" x14ac:dyDescent="0.25">
      <c r="A15" s="3"/>
      <c r="B15" s="3"/>
      <c r="C15" s="3"/>
      <c r="D15" s="3"/>
      <c r="E15" s="3"/>
      <c r="F15" s="3"/>
      <c r="G15" s="3"/>
      <c r="H15" s="3"/>
      <c r="J15" s="3"/>
      <c r="K15" s="3"/>
    </row>
    <row r="16" spans="1:13" ht="15.75" customHeight="1" x14ac:dyDescent="0.25">
      <c r="A16" s="3"/>
      <c r="B16" s="3"/>
      <c r="C16" s="3"/>
      <c r="D16" s="3"/>
      <c r="E16" s="3"/>
      <c r="F16" s="3"/>
      <c r="G16" s="3"/>
      <c r="H16" s="3"/>
      <c r="J16" s="3"/>
      <c r="K16" s="3"/>
    </row>
    <row r="17" spans="1:11" ht="15.75" x14ac:dyDescent="0.25">
      <c r="A17" s="3"/>
      <c r="B17" s="3"/>
      <c r="C17" s="3"/>
      <c r="D17" s="3"/>
      <c r="E17" s="3"/>
      <c r="F17" s="3"/>
      <c r="G17" s="3"/>
      <c r="H17" s="3"/>
      <c r="J17" s="3"/>
      <c r="K17" s="3"/>
    </row>
    <row r="18" spans="1:11" ht="15.75" x14ac:dyDescent="0.25">
      <c r="A18" s="3"/>
      <c r="B18" s="3"/>
      <c r="C18" s="3"/>
      <c r="D18" s="3"/>
      <c r="E18" s="3"/>
      <c r="F18" s="3"/>
      <c r="G18" s="3"/>
      <c r="H18" s="3"/>
      <c r="J18" s="3"/>
      <c r="K18" s="3"/>
    </row>
    <row r="19" spans="1:11" ht="15.75" x14ac:dyDescent="0.25">
      <c r="A19" s="3"/>
      <c r="B19" s="3"/>
      <c r="C19" s="3"/>
      <c r="D19" s="3"/>
      <c r="E19" s="3"/>
      <c r="F19" s="3"/>
      <c r="G19" s="3"/>
      <c r="H19" s="3"/>
      <c r="J19" s="3"/>
      <c r="K19" s="3"/>
    </row>
    <row r="20" spans="1:11" ht="15.75" x14ac:dyDescent="0.25">
      <c r="A20" s="3"/>
      <c r="B20" s="3"/>
      <c r="C20" s="3"/>
      <c r="D20" s="3"/>
      <c r="E20" s="3"/>
      <c r="F20" s="3"/>
      <c r="G20" s="3"/>
      <c r="H20" s="3"/>
      <c r="J20" s="3"/>
      <c r="K20" s="3"/>
    </row>
    <row r="21" spans="1:11" ht="15.75" x14ac:dyDescent="0.25">
      <c r="A21" s="3"/>
      <c r="B21" s="3"/>
      <c r="C21" s="3"/>
      <c r="D21" s="3"/>
      <c r="E21" s="3"/>
      <c r="F21" s="3"/>
      <c r="G21" s="3"/>
      <c r="H21" s="3"/>
      <c r="J21" s="3"/>
      <c r="K21" s="3"/>
    </row>
    <row r="22" spans="1:11" ht="15.75" x14ac:dyDescent="0.25">
      <c r="A22" s="3"/>
      <c r="B22" s="3"/>
      <c r="C22" s="3"/>
      <c r="D22" s="3"/>
      <c r="E22" s="3"/>
      <c r="F22" s="3"/>
      <c r="G22" s="3"/>
      <c r="H22" s="3"/>
      <c r="J22" s="3"/>
      <c r="K22" s="3"/>
    </row>
    <row r="23" spans="1:11" ht="15.75" x14ac:dyDescent="0.25">
      <c r="B23" s="3"/>
      <c r="C23" s="3"/>
      <c r="D23" s="3"/>
      <c r="E23" s="3"/>
      <c r="F23" s="3"/>
      <c r="G23" s="3"/>
      <c r="H23" s="3"/>
      <c r="J23" s="3"/>
      <c r="K23" s="3"/>
    </row>
    <row r="26" spans="1:11" ht="18.75" customHeight="1" x14ac:dyDescent="0.25"/>
    <row r="27" spans="1:11" ht="18" customHeight="1" x14ac:dyDescent="0.25"/>
    <row r="28" spans="1:11" ht="15.75" x14ac:dyDescent="0.25">
      <c r="B28" s="3"/>
      <c r="C28" s="3"/>
      <c r="D28" s="3"/>
      <c r="E28" s="3"/>
    </row>
    <row r="29" spans="1:11" ht="15.75" x14ac:dyDescent="0.25">
      <c r="B29" s="3"/>
      <c r="C29" s="3"/>
    </row>
  </sheetData>
  <conditionalFormatting sqref="A8:A22">
    <cfRule type="cellIs" dxfId="1" priority="1" operator="equal">
      <formula>0</formula>
    </cfRule>
  </conditionalFormatting>
  <conditionalFormatting sqref="B2:H2 C3:H3 B4:H20"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2.3G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2024-08-06T02:25:58Z</dcterms:modified>
</cp:coreProperties>
</file>