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TheMage\Documents\"/>
    </mc:Choice>
  </mc:AlternateContent>
  <xr:revisionPtr revIDLastSave="0" documentId="8_{016AF50D-7342-4D33-B773-CAC310D593BD}" xr6:coauthVersionLast="47" xr6:coauthVersionMax="47" xr10:uidLastSave="{00000000-0000-0000-0000-000000000000}"/>
  <bookViews>
    <workbookView xWindow="-120" yWindow="-120" windowWidth="29040" windowHeight="15720" xr2:uid="{BBB8149A-7663-4D44-831C-27357179E4D8}"/>
  </bookViews>
  <sheets>
    <sheet name="Sheet1" sheetId="1" r:id="rId1"/>
  </sheets>
  <definedNames>
    <definedName name="solver_adj" localSheetId="0" hidden="1">Sheet1!$B$20:$G$20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Sheet1!$H$13:$H$14</definedName>
    <definedName name="solver_lhs2" localSheetId="0" hidden="1">Sheet1!$H$15:$H$19</definedName>
    <definedName name="solver_lhs3" localSheetId="0" hidden="1">Sheet1!$H$3:$H$6</definedName>
    <definedName name="solver_lhs4" localSheetId="0" hidden="1">Sheet1!$H$7:$H$12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Sheet1!$K$19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hs1" localSheetId="0" hidden="1">Sheet1!$J$13:$J$14</definedName>
    <definedName name="solver_rhs2" localSheetId="0" hidden="1">Sheet1!$J$15:$J$19</definedName>
    <definedName name="solver_rhs3" localSheetId="0" hidden="1">Sheet1!$J$3:$J$6</definedName>
    <definedName name="solver_rhs4" localSheetId="0" hidden="1">Sheet1!$J$7:$J$12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K15" i="1" s="1"/>
  <c r="J15" i="1" s="1"/>
  <c r="K16" i="1" l="1"/>
  <c r="H2" i="1"/>
  <c r="K17" i="1" l="1"/>
  <c r="J16" i="1"/>
  <c r="K18" i="1" l="1"/>
  <c r="J17" i="1"/>
  <c r="K19" i="1" l="1"/>
  <c r="J19" i="1" s="1"/>
  <c r="J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<sst xmlns="http://schemas.openxmlformats.org/spreadsheetml/2006/main" count="44" uniqueCount="28">
  <si>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Constraints</t>
  </si>
  <si>
    <t>P1</t>
  </si>
  <si>
    <t>P2</t>
  </si>
  <si>
    <t>Z1</t>
  </si>
  <si>
    <t>Z2</t>
  </si>
  <si>
    <t>Z3</t>
  </si>
  <si>
    <t>Z4</t>
  </si>
  <si>
    <t>&lt;=</t>
  </si>
  <si>
    <t>&gt;=</t>
  </si>
  <si>
    <t>Valor do empréstimo 1 maior ou igual a</t>
  </si>
  <si>
    <t>Valor do empréstimo 2 menor ou igual a</t>
  </si>
  <si>
    <t>Valor do empréstimo 1 menor ou igual a</t>
  </si>
  <si>
    <t>Valor do empréstimo 2 maior ou igual a</t>
  </si>
  <si>
    <t>Valor do empréstimo 3 maior ou igual a</t>
  </si>
  <si>
    <t>Valor do empréstimo 3 menor ou igual a</t>
  </si>
  <si>
    <t>Valor do empréstimo 4 maior ou igual a</t>
  </si>
  <si>
    <t>Valor do empréstimo 4 menor ou igual a</t>
  </si>
  <si>
    <t>Participação 1</t>
  </si>
  <si>
    <t>Participação 2</t>
  </si>
  <si>
    <t>Valores</t>
  </si>
  <si>
    <t>=</t>
  </si>
  <si>
    <t>Valor 1</t>
  </si>
  <si>
    <t>Valor 2</t>
  </si>
  <si>
    <t>Valor 3</t>
  </si>
  <si>
    <t>Valor 4</t>
  </si>
  <si>
    <t>Valor 5</t>
  </si>
  <si>
    <t>Taxa de juros valor restante</t>
  </si>
  <si>
    <t>Taxa de juros 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</si>
</sst>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quotePrefix="1"/>
    <xf numFmtId="0" fontId="0" fillId="3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C365-3D1C-4715-923A-0CE1AF560A35}">
  <dimension ref="A1:O20"/>
  <sheetViews>
    <sheetView tabSelected="1" workbookViewId="0">
      <selection activeCell="C30" sqref="C30"/>
    </sheetView>
  </sheetViews>
  <sheetFormatPr defaultRowHeight="15" x14ac:dyDescent="0.25"/>
  <cols>
    <col min="1" max="1" width="40" customWidth="1"/>
    <col min="2" max="2" width="13.7109375" customWidth="1"/>
    <col min="3" max="3" width="11.85546875" customWidth="1"/>
    <col min="14" max="14" width="26.42578125" customWidth="1"/>
    <col min="15" max="15" width="27.5703125" customWidth="1"/>
  </cols>
  <sheetData>
    <row r="1" spans="1:15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ht="15.75" x14ac:dyDescent="0.2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cm="1">
        <f t="array" ref="H2:H19">MMULT(B2:G19,TRANSPOSE(B20:G20))</f>
        <v>2.1956747648041808</v>
      </c>
    </row>
    <row r="3" spans="1:15" ht="15.75" x14ac:dyDescent="0.25">
      <c r="A3" s="1" t="s">
        <v>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 t="s">
        <v>7</v>
      </c>
      <c r="J3">
        <v>1</v>
      </c>
      <c r="N3" s="3" t="s">
        <v>26</v>
      </c>
      <c r="O3" s="3" t="s">
        <v>27</v>
      </c>
    </row>
    <row r="4" spans="1:15" ht="15.75" x14ac:dyDescent="0.25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 t="s">
        <v>7</v>
      </c>
      <c r="J4">
        <v>1</v>
      </c>
      <c r="N4">
        <v>1.0173000000000001</v>
      </c>
      <c r="O4">
        <v>1.0182</v>
      </c>
    </row>
    <row r="5" spans="1:15" ht="15.75" x14ac:dyDescent="0.25">
      <c r="A5" s="1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 t="s">
        <v>7</v>
      </c>
      <c r="J5">
        <v>1</v>
      </c>
    </row>
    <row r="6" spans="1:15" ht="15.75" x14ac:dyDescent="0.2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0.52420588235294041</v>
      </c>
      <c r="I6" t="s">
        <v>7</v>
      </c>
      <c r="J6">
        <v>1</v>
      </c>
    </row>
    <row r="7" spans="1:15" ht="15.75" x14ac:dyDescent="0.25">
      <c r="A7" s="1" t="s">
        <v>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8</v>
      </c>
      <c r="J7">
        <v>0</v>
      </c>
    </row>
    <row r="8" spans="1:15" ht="15.75" x14ac:dyDescent="0.25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t="s">
        <v>8</v>
      </c>
      <c r="J8">
        <v>0</v>
      </c>
    </row>
    <row r="9" spans="1:15" ht="15.75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 t="s">
        <v>8</v>
      </c>
      <c r="J9">
        <v>0</v>
      </c>
    </row>
    <row r="10" spans="1:15" ht="15.75" x14ac:dyDescent="0.2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0.52420588235294041</v>
      </c>
      <c r="I10" t="s">
        <v>8</v>
      </c>
      <c r="J10">
        <v>0</v>
      </c>
    </row>
    <row r="11" spans="1:15" ht="15.75" x14ac:dyDescent="0.2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0.50720332367686083</v>
      </c>
      <c r="I11" t="s">
        <v>8</v>
      </c>
      <c r="J11">
        <v>0</v>
      </c>
    </row>
    <row r="12" spans="1:15" ht="15.75" x14ac:dyDescent="0.25">
      <c r="A12" s="1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0.16426555877437976</v>
      </c>
      <c r="I12" t="s">
        <v>8</v>
      </c>
      <c r="J12">
        <v>0</v>
      </c>
    </row>
    <row r="13" spans="1:15" ht="15.75" x14ac:dyDescent="0.25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0.50720332367686083</v>
      </c>
      <c r="I13" t="s">
        <v>7</v>
      </c>
      <c r="J13">
        <v>1</v>
      </c>
    </row>
    <row r="14" spans="1:15" ht="15.75" x14ac:dyDescent="0.25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0.16426555877437976</v>
      </c>
      <c r="I14" t="s">
        <v>7</v>
      </c>
      <c r="J14">
        <v>1</v>
      </c>
    </row>
    <row r="15" spans="1:15" ht="15.75" x14ac:dyDescent="0.25">
      <c r="A15" s="1" t="s">
        <v>21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1</v>
      </c>
      <c r="I15" s="2" t="s">
        <v>20</v>
      </c>
      <c r="J15">
        <f>1-K15</f>
        <v>1</v>
      </c>
      <c r="K15">
        <f>-(-1-D20*D2+H15)</f>
        <v>0</v>
      </c>
    </row>
    <row r="16" spans="1:15" ht="15.75" x14ac:dyDescent="0.25">
      <c r="A16" s="1" t="s">
        <v>22</v>
      </c>
      <c r="B16">
        <v>3.1</v>
      </c>
      <c r="C16">
        <v>2.5</v>
      </c>
      <c r="D16">
        <v>0</v>
      </c>
      <c r="E16">
        <v>0</v>
      </c>
      <c r="F16">
        <v>0</v>
      </c>
      <c r="G16">
        <v>0</v>
      </c>
      <c r="H16">
        <v>1.9829942003342178</v>
      </c>
      <c r="I16" s="2" t="s">
        <v>20</v>
      </c>
      <c r="J16">
        <f>1-K16</f>
        <v>1.9829942003342178</v>
      </c>
      <c r="K16">
        <f>1-(H16)+K15*N4-D20*D2*O4+E20*E2</f>
        <v>-0.9829942003342178</v>
      </c>
    </row>
    <row r="17" spans="1:11" ht="15.75" x14ac:dyDescent="0.25">
      <c r="A17" s="1" t="s">
        <v>23</v>
      </c>
      <c r="B17">
        <v>1.5</v>
      </c>
      <c r="C17">
        <v>-1.5</v>
      </c>
      <c r="D17">
        <v>0</v>
      </c>
      <c r="E17">
        <v>0</v>
      </c>
      <c r="F17">
        <v>0</v>
      </c>
      <c r="G17">
        <v>0</v>
      </c>
      <c r="H17">
        <v>0.51440664735372155</v>
      </c>
      <c r="I17" s="2" t="s">
        <v>20</v>
      </c>
      <c r="J17">
        <f>1-K17</f>
        <v>0.51440664735372144</v>
      </c>
      <c r="K17">
        <f>1-H17+K16*N4-E20*E2*O4+F20*F2</f>
        <v>0.48559335264627856</v>
      </c>
    </row>
    <row r="18" spans="1:11" ht="15.75" x14ac:dyDescent="0.25">
      <c r="A18" s="1" t="s">
        <v>24</v>
      </c>
      <c r="B18">
        <v>-1.8</v>
      </c>
      <c r="C18">
        <v>-1.8</v>
      </c>
      <c r="D18">
        <v>0</v>
      </c>
      <c r="E18">
        <v>0</v>
      </c>
      <c r="F18">
        <v>0</v>
      </c>
      <c r="G18">
        <v>0</v>
      </c>
      <c r="H18">
        <v>-1.2086439884122331</v>
      </c>
      <c r="I18" s="2" t="s">
        <v>20</v>
      </c>
      <c r="J18">
        <f>1-K18</f>
        <v>-1.2086439884122329</v>
      </c>
      <c r="K18">
        <f>1-H18+K17*N4-F20*F2*O4+G20*G2</f>
        <v>2.2086439884122329</v>
      </c>
    </row>
    <row r="19" spans="1:11" ht="15.75" x14ac:dyDescent="0.25">
      <c r="A19" s="1" t="s">
        <v>25</v>
      </c>
      <c r="B19">
        <v>-5</v>
      </c>
      <c r="C19">
        <v>-2.8</v>
      </c>
      <c r="D19">
        <v>0</v>
      </c>
      <c r="E19">
        <v>0</v>
      </c>
      <c r="F19">
        <v>0</v>
      </c>
      <c r="G19">
        <v>0</v>
      </c>
      <c r="H19">
        <v>-2.9959601829525675</v>
      </c>
      <c r="I19" s="2" t="s">
        <v>20</v>
      </c>
      <c r="J19" s="5">
        <f>1+K18*N4-K19-G20*G2*O4</f>
        <v>-2.9959601829525679</v>
      </c>
      <c r="K19" s="4">
        <f>1-H19+K18*N4-G20*G2*O4</f>
        <v>5.709067282952569</v>
      </c>
    </row>
    <row r="20" spans="1:11" ht="15.75" x14ac:dyDescent="0.25">
      <c r="A20" s="1"/>
      <c r="B20">
        <v>0.50720332367686083</v>
      </c>
      <c r="C20">
        <v>0.16426555877437976</v>
      </c>
      <c r="D20">
        <v>0</v>
      </c>
      <c r="E20">
        <v>0</v>
      </c>
      <c r="F20">
        <v>1</v>
      </c>
      <c r="G20">
        <v>0.52420588235294041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Gustavo Silva</cp:lastModifiedBy>
  <dcterms:created xsi:type="dcterms:W3CDTF">2024-08-04T21:03:10Z</dcterms:created>
  <dcterms:modified xsi:type="dcterms:W3CDTF">2024-08-05T05:09:26Z</dcterms:modified>
</cp:coreProperties>
</file>