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m44\Desktop\trabalhoPO\"/>
    </mc:Choice>
  </mc:AlternateContent>
  <xr:revisionPtr revIDLastSave="0" documentId="13_ncr:1_{6FD99B8E-ED13-43E6-85AF-EF19091E5589}" xr6:coauthVersionLast="47" xr6:coauthVersionMax="47" xr10:uidLastSave="{00000000-0000-0000-0000-000000000000}"/>
  <bookViews>
    <workbookView xWindow="-120" yWindow="-120" windowWidth="20730" windowHeight="11040" xr2:uid="{BBB8149A-7663-4D44-831C-27357179E4D8}"/>
  </bookViews>
  <sheets>
    <sheet name="Sheet1 (2)" sheetId="2" r:id="rId1"/>
    <sheet name="Sheet1" sheetId="1" r:id="rId2"/>
  </sheets>
  <definedNames>
    <definedName name="solver_adj" localSheetId="1" hidden="1">Sheet1!$B$20:$G$20</definedName>
    <definedName name="solver_adj" localSheetId="0" hidden="1">'Sheet1 (2)'!$B$20:$G$20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2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Sheet1!$H$13:$H$14</definedName>
    <definedName name="solver_lhs1" localSheetId="0" hidden="1">'Sheet1 (2)'!$H$13:$H$14</definedName>
    <definedName name="solver_lhs2" localSheetId="1" hidden="1">Sheet1!$H$15:$H$19</definedName>
    <definedName name="solver_lhs2" localSheetId="0" hidden="1">'Sheet1 (2)'!$H$15:$H$19</definedName>
    <definedName name="solver_lhs3" localSheetId="1" hidden="1">Sheet1!$H$3:$H$6</definedName>
    <definedName name="solver_lhs3" localSheetId="0" hidden="1">'Sheet1 (2)'!$H$3:$H$6</definedName>
    <definedName name="solver_lhs4" localSheetId="1" hidden="1">Sheet1!$H$7:$H$12</definedName>
    <definedName name="solver_lhs4" localSheetId="0" hidden="1">'Sheet1 (2)'!$H$7:$H$12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4</definedName>
    <definedName name="solver_nwt" localSheetId="1" hidden="1">1</definedName>
    <definedName name="solver_nwt" localSheetId="0" hidden="1">1</definedName>
    <definedName name="solver_opt" localSheetId="1" hidden="1">Sheet1!$K$19</definedName>
    <definedName name="solver_opt" localSheetId="0" hidden="1">'Sheet1 (2)'!$J$19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2</definedName>
    <definedName name="solver_rel1" localSheetId="1" hidden="1">1</definedName>
    <definedName name="solver_rel1" localSheetId="0" hidden="1">1</definedName>
    <definedName name="solver_rel2" localSheetId="1" hidden="1">2</definedName>
    <definedName name="solver_rel2" localSheetId="0" hidden="1">2</definedName>
    <definedName name="solver_rel3" localSheetId="1" hidden="1">1</definedName>
    <definedName name="solver_rel3" localSheetId="0" hidden="1">1</definedName>
    <definedName name="solver_rel4" localSheetId="1" hidden="1">3</definedName>
    <definedName name="solver_rel4" localSheetId="0" hidden="1">3</definedName>
    <definedName name="solver_rhs1" localSheetId="1" hidden="1">Sheet1!$J$13:$J$14</definedName>
    <definedName name="solver_rhs1" localSheetId="0" hidden="1">'Sheet1 (2)'!$J$13:$J$14</definedName>
    <definedName name="solver_rhs2" localSheetId="1" hidden="1">Sheet1!$J$15:$J$19</definedName>
    <definedName name="solver_rhs2" localSheetId="0" hidden="1">'Sheet1 (2)'!$K$15:$K$19</definedName>
    <definedName name="solver_rhs3" localSheetId="1" hidden="1">Sheet1!$J$3:$J$6</definedName>
    <definedName name="solver_rhs3" localSheetId="0" hidden="1">'Sheet1 (2)'!$J$3:$J$6</definedName>
    <definedName name="solver_rhs4" localSheetId="1" hidden="1">Sheet1!$J$7:$J$12</definedName>
    <definedName name="solver_rhs4" localSheetId="0" hidden="1">'Sheet1 (2)'!$J$7:$J$12</definedName>
    <definedName name="solver_rlx" localSheetId="1" hidden="1">1</definedName>
    <definedName name="solver_rlx" localSheetId="0" hidden="1">1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</definedName>
    <definedName name="solver_tol" localSheetId="0" hidden="1">0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J15" i="2" s="1"/>
  <c r="J16" i="2" s="1"/>
  <c r="J17" i="2" s="1"/>
  <c r="J18" i="2" s="1"/>
  <c r="J19" i="2" s="1"/>
  <c r="K15" i="2" l="1"/>
  <c r="H2" i="2"/>
  <c r="K16" i="2"/>
  <c r="H2" i="1" l="1" a="1"/>
  <c r="K15" i="1" s="1"/>
  <c r="K17" i="2" l="1"/>
  <c r="J15" i="1"/>
  <c r="H2" i="1"/>
  <c r="K18" i="2" l="1"/>
  <c r="K19" i="2"/>
  <c r="K16" i="1"/>
  <c r="K17" i="1" s="1"/>
  <c r="J16" i="1" l="1"/>
  <c r="K18" i="1"/>
  <c r="J17" i="1"/>
  <c r="K19" i="1" l="1"/>
  <c r="J19" i="1" s="1"/>
  <c r="J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<sst xmlns="http://schemas.openxmlformats.org/spreadsheetml/2006/main" count="88" uniqueCount="37">
  <si>
    <t>Constraints</t>
  </si>
  <si>
    <t>P1</t>
  </si>
  <si>
    <t>P2</t>
  </si>
  <si>
    <t>Z1</t>
  </si>
  <si>
    <t>Z2</t>
  </si>
  <si>
    <t>Z3</t>
  </si>
  <si>
    <t>Z4</t>
  </si>
  <si>
    <t>&lt;=</t>
  </si>
  <si>
    <t>&gt;=</t>
  </si>
  <si>
    <t>Valor do empréstimo 1 maior ou igual a</t>
  </si>
  <si>
    <t>Valor do empréstimo 2 menor ou igual a</t>
  </si>
  <si>
    <t>Valor do empréstimo 1 menor ou igual a</t>
  </si>
  <si>
    <t>Valor do empréstimo 2 maior ou igual a</t>
  </si>
  <si>
    <t>Valor do empréstimo 3 maior ou igual a</t>
  </si>
  <si>
    <t>Valor do empréstimo 3 menor ou igual a</t>
  </si>
  <si>
    <t>Valor do empréstimo 4 maior ou igual a</t>
  </si>
  <si>
    <t>Valor do empréstimo 4 menor ou igual a</t>
  </si>
  <si>
    <t>Participação 1</t>
  </si>
  <si>
    <t>Participação 2</t>
  </si>
  <si>
    <t>Valores</t>
  </si>
  <si>
    <t>=</t>
  </si>
  <si>
    <t>Valor 1</t>
  </si>
  <si>
    <t>Valor 2</t>
  </si>
  <si>
    <t>Valor 3</t>
  </si>
  <si>
    <t>Valor 4</t>
  </si>
  <si>
    <t>Valor 5</t>
  </si>
  <si>
    <t>Taxa de juros valor restante</t>
  </si>
  <si>
    <t>Taxa de juros empréstimo</t>
  </si>
  <si>
    <t>Sobra 1</t>
  </si>
  <si>
    <t>Sobra 2</t>
  </si>
  <si>
    <t>Sobra 3</t>
  </si>
  <si>
    <t>Sobra 4</t>
  </si>
  <si>
    <t>Sobra 5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</si>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</sst>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3" borderId="0" xfId="0" applyFill="1"/>
    <xf numFmtId="0" fontId="4" fillId="2" borderId="1" xfId="0" applyFont="1" applyFill="1" applyBorder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2">
    <dxf>
      <font>
        <color theme="2" tint="-0.499984740745262"/>
      </font>
    </dxf>
    <dxf>
      <font>
        <color theme="2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9FA2-B7C9-442B-B46C-1D975093C5DA}">
  <dimension ref="A1:O20"/>
  <sheetViews>
    <sheetView tabSelected="1" zoomScale="90" zoomScaleNormal="90" workbookViewId="0">
      <selection activeCell="G15" sqref="G15"/>
    </sheetView>
  </sheetViews>
  <sheetFormatPr defaultRowHeight="15" x14ac:dyDescent="0.25"/>
  <cols>
    <col min="1" max="1" width="40" customWidth="1"/>
    <col min="2" max="2" width="13.7109375" customWidth="1"/>
    <col min="3" max="3" width="11.85546875" customWidth="1"/>
    <col min="11" max="11" width="13.28515625" bestFit="1" customWidth="1"/>
    <col min="14" max="14" width="26.42578125" customWidth="1"/>
    <col min="15" max="15" width="27.5703125" customWidth="1"/>
  </cols>
  <sheetData>
    <row r="1" spans="1:15" ht="15.75" x14ac:dyDescent="0.25">
      <c r="A1" s="4" t="s">
        <v>0</v>
      </c>
      <c r="B1" s="5" t="s">
        <v>1</v>
      </c>
      <c r="C1" s="5" t="s">
        <v>2</v>
      </c>
      <c r="D1" s="5" t="s">
        <v>33</v>
      </c>
      <c r="E1" s="5" t="s">
        <v>34</v>
      </c>
      <c r="F1" s="5" t="s">
        <v>35</v>
      </c>
      <c r="G1" s="5" t="s">
        <v>36</v>
      </c>
    </row>
    <row r="2" spans="1:15" ht="15.75" x14ac:dyDescent="0.25">
      <c r="A2" s="4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6" cm="1">
        <f t="array" ref="H2:H19">MMULT(B2:G19,TRANSPOSE(B20:G20))</f>
        <v>2.6217000000000001</v>
      </c>
    </row>
    <row r="3" spans="1:15" ht="15.75" x14ac:dyDescent="0.25">
      <c r="A3" s="4" t="s">
        <v>11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 s="6">
        <v>0</v>
      </c>
      <c r="I3" t="s">
        <v>7</v>
      </c>
      <c r="J3">
        <v>1</v>
      </c>
      <c r="N3" s="3" t="s">
        <v>26</v>
      </c>
      <c r="O3" s="3" t="s">
        <v>27</v>
      </c>
    </row>
    <row r="4" spans="1:15" ht="15.75" x14ac:dyDescent="0.25">
      <c r="A4" s="4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 s="6">
        <v>0.91039999999999999</v>
      </c>
      <c r="I4" t="s">
        <v>7</v>
      </c>
      <c r="J4">
        <v>1</v>
      </c>
      <c r="N4">
        <v>1.02</v>
      </c>
      <c r="O4">
        <v>1.0249999999999999</v>
      </c>
    </row>
    <row r="5" spans="1:15" ht="15.75" x14ac:dyDescent="0.25">
      <c r="A5" s="4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 s="6">
        <v>1</v>
      </c>
      <c r="I5" t="s">
        <v>7</v>
      </c>
      <c r="J5">
        <v>1</v>
      </c>
    </row>
    <row r="6" spans="1:15" ht="15.75" x14ac:dyDescent="0.25">
      <c r="A6" s="4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 s="6">
        <v>0</v>
      </c>
      <c r="I6" t="s">
        <v>7</v>
      </c>
      <c r="J6">
        <v>1</v>
      </c>
    </row>
    <row r="7" spans="1:15" ht="15.75" x14ac:dyDescent="0.25">
      <c r="A7" s="4" t="s">
        <v>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 s="6">
        <v>0</v>
      </c>
      <c r="I7" t="s">
        <v>8</v>
      </c>
      <c r="J7">
        <v>0</v>
      </c>
    </row>
    <row r="8" spans="1:15" ht="15.75" x14ac:dyDescent="0.25">
      <c r="A8" s="4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 s="6">
        <v>0.91039999999999999</v>
      </c>
      <c r="I8" t="s">
        <v>8</v>
      </c>
      <c r="J8">
        <v>0</v>
      </c>
    </row>
    <row r="9" spans="1:15" ht="15.75" x14ac:dyDescent="0.25">
      <c r="A9" s="4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 s="6">
        <v>1</v>
      </c>
      <c r="I9" t="s">
        <v>8</v>
      </c>
      <c r="J9">
        <v>0</v>
      </c>
    </row>
    <row r="10" spans="1:15" ht="15.75" x14ac:dyDescent="0.25">
      <c r="A10" s="4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 s="6">
        <v>0</v>
      </c>
      <c r="I10" t="s">
        <v>8</v>
      </c>
      <c r="J10">
        <v>0</v>
      </c>
    </row>
    <row r="11" spans="1:15" ht="15.75" x14ac:dyDescent="0.25">
      <c r="A11" s="4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 s="6">
        <v>0.71130000000000004</v>
      </c>
      <c r="I11" t="s">
        <v>8</v>
      </c>
      <c r="J11">
        <v>0</v>
      </c>
    </row>
    <row r="12" spans="1:15" ht="15.75" x14ac:dyDescent="0.25">
      <c r="A12" s="4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 s="6">
        <v>0</v>
      </c>
      <c r="I12" t="s">
        <v>8</v>
      </c>
      <c r="J12">
        <v>0</v>
      </c>
    </row>
    <row r="13" spans="1:15" ht="15.75" x14ac:dyDescent="0.25">
      <c r="A13" s="4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 s="6">
        <v>0.71130000000000004</v>
      </c>
      <c r="I13" t="s">
        <v>7</v>
      </c>
      <c r="J13">
        <v>1</v>
      </c>
    </row>
    <row r="14" spans="1:15" ht="15.75" x14ac:dyDescent="0.25">
      <c r="A14" s="4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 s="6">
        <v>0</v>
      </c>
      <c r="I14" t="s">
        <v>7</v>
      </c>
      <c r="J14">
        <v>1</v>
      </c>
    </row>
    <row r="15" spans="1:15" ht="15.75" x14ac:dyDescent="0.25">
      <c r="A15" s="4" t="s">
        <v>28</v>
      </c>
      <c r="B15">
        <v>1</v>
      </c>
      <c r="C15">
        <v>3</v>
      </c>
      <c r="D15">
        <v>-1</v>
      </c>
      <c r="E15">
        <v>0</v>
      </c>
      <c r="F15">
        <v>0</v>
      </c>
      <c r="G15">
        <v>0</v>
      </c>
      <c r="H15" s="6">
        <v>0.71130000000000004</v>
      </c>
      <c r="I15" s="2" t="s">
        <v>7</v>
      </c>
      <c r="J15">
        <f>-(-1-D20*D2+H15)</f>
        <v>0.28869999999999996</v>
      </c>
      <c r="K15">
        <f>1-J15</f>
        <v>0.71130000000000004</v>
      </c>
    </row>
    <row r="16" spans="1:15" ht="15.75" x14ac:dyDescent="0.25">
      <c r="A16" s="4" t="s">
        <v>29</v>
      </c>
      <c r="B16">
        <v>3.1</v>
      </c>
      <c r="C16">
        <v>2.5</v>
      </c>
      <c r="D16">
        <v>0</v>
      </c>
      <c r="E16">
        <v>0</v>
      </c>
      <c r="F16">
        <v>0</v>
      </c>
      <c r="G16">
        <v>0</v>
      </c>
      <c r="H16" s="6">
        <v>2.2050300000000003</v>
      </c>
      <c r="I16" s="2" t="s">
        <v>7</v>
      </c>
      <c r="J16">
        <f>1-(H16)+J15*N4-D20*D2*O4+E20*E2</f>
        <v>-1.5600000000037806E-4</v>
      </c>
      <c r="K16">
        <f>1-J16</f>
        <v>1.0001560000000005</v>
      </c>
    </row>
    <row r="17" spans="1:11" ht="15.75" x14ac:dyDescent="0.25">
      <c r="A17" s="4" t="s">
        <v>30</v>
      </c>
      <c r="B17">
        <v>1.5</v>
      </c>
      <c r="C17">
        <v>-1.5</v>
      </c>
      <c r="D17">
        <v>0</v>
      </c>
      <c r="E17">
        <v>0</v>
      </c>
      <c r="F17">
        <v>0</v>
      </c>
      <c r="G17">
        <v>0</v>
      </c>
      <c r="H17" s="6">
        <v>1.0669500000000001</v>
      </c>
      <c r="I17" s="2" t="s">
        <v>7</v>
      </c>
      <c r="J17">
        <f>1-H17+J16*N4-E20*E2*O4+F20*F2</f>
        <v>-2.6912000000023362E-4</v>
      </c>
      <c r="K17">
        <f>1-J17</f>
        <v>1.0002691200000002</v>
      </c>
    </row>
    <row r="18" spans="1:11" ht="15.75" x14ac:dyDescent="0.25">
      <c r="A18" s="4" t="s">
        <v>31</v>
      </c>
      <c r="B18">
        <v>-1.8</v>
      </c>
      <c r="C18">
        <v>-1.8</v>
      </c>
      <c r="D18">
        <v>0</v>
      </c>
      <c r="E18">
        <v>0</v>
      </c>
      <c r="F18">
        <v>0</v>
      </c>
      <c r="G18">
        <v>0</v>
      </c>
      <c r="H18" s="6">
        <v>-1.28034</v>
      </c>
      <c r="I18" s="2" t="s">
        <v>7</v>
      </c>
      <c r="J18">
        <f>1-H18+J17*N4-F20*F2*O4+G20*G2</f>
        <v>1.2550654975999995</v>
      </c>
      <c r="K18">
        <f>1-J18</f>
        <v>-0.25506549759999952</v>
      </c>
    </row>
    <row r="19" spans="1:11" ht="15.75" x14ac:dyDescent="0.25">
      <c r="A19" s="4" t="s">
        <v>32</v>
      </c>
      <c r="B19">
        <v>-5</v>
      </c>
      <c r="C19">
        <v>-2.8</v>
      </c>
      <c r="D19">
        <v>0</v>
      </c>
      <c r="E19">
        <v>0</v>
      </c>
      <c r="F19">
        <v>0</v>
      </c>
      <c r="G19">
        <v>0</v>
      </c>
      <c r="H19" s="6">
        <v>-3.5565000000000002</v>
      </c>
      <c r="I19" s="2" t="s">
        <v>20</v>
      </c>
      <c r="J19" s="7">
        <f>1-H19+J18*N4-G20*G2*O4</f>
        <v>5.8366668075519996</v>
      </c>
      <c r="K19">
        <f>1+J18*N4-J19-G20*G2*O4</f>
        <v>-3.5564999999999998</v>
      </c>
    </row>
    <row r="20" spans="1:11" ht="15.75" x14ac:dyDescent="0.25">
      <c r="A20" s="1"/>
      <c r="B20">
        <v>0.71130000000000004</v>
      </c>
      <c r="C20">
        <v>0</v>
      </c>
      <c r="D20">
        <v>0</v>
      </c>
      <c r="E20">
        <v>0.91039999999999999</v>
      </c>
      <c r="F20">
        <v>1</v>
      </c>
      <c r="G20">
        <v>0</v>
      </c>
    </row>
  </sheetData>
  <phoneticPr fontId="2" type="noConversion"/>
  <conditionalFormatting sqref="B2:G19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C365-3D1C-4715-923A-0CE1AF560A35}">
  <dimension ref="A1:O20"/>
  <sheetViews>
    <sheetView zoomScale="90" zoomScaleNormal="90" workbookViewId="0">
      <selection activeCell="K15" sqref="K15:K19"/>
    </sheetView>
  </sheetViews>
  <sheetFormatPr defaultRowHeight="15" x14ac:dyDescent="0.25"/>
  <cols>
    <col min="1" max="1" width="40" customWidth="1"/>
    <col min="2" max="2" width="13.7109375" customWidth="1"/>
    <col min="3" max="3" width="11.85546875" customWidth="1"/>
    <col min="11" max="11" width="13.28515625" bestFit="1" customWidth="1"/>
    <col min="14" max="14" width="26.42578125" customWidth="1"/>
    <col min="15" max="15" width="27.5703125" customWidth="1"/>
  </cols>
  <sheetData>
    <row r="1" spans="1:15" ht="15.7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5" ht="15.75" x14ac:dyDescent="0.25">
      <c r="A2" s="4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6" cm="1">
        <f t="array" ref="H2:H19">MMULT(B2:G19,TRANSPOSE(B20:G20))</f>
        <v>2.1980565167243364</v>
      </c>
    </row>
    <row r="3" spans="1:15" ht="15.75" x14ac:dyDescent="0.25">
      <c r="A3" s="4" t="s">
        <v>11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 s="6">
        <v>0</v>
      </c>
      <c r="I3" t="s">
        <v>7</v>
      </c>
      <c r="J3">
        <v>1</v>
      </c>
      <c r="N3" s="3" t="s">
        <v>26</v>
      </c>
      <c r="O3" s="3" t="s">
        <v>27</v>
      </c>
    </row>
    <row r="4" spans="1:15" ht="15.75" x14ac:dyDescent="0.25">
      <c r="A4" s="4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 s="6">
        <v>0</v>
      </c>
      <c r="I4" t="s">
        <v>7</v>
      </c>
      <c r="J4">
        <v>1</v>
      </c>
      <c r="N4">
        <v>1.02</v>
      </c>
      <c r="O4">
        <v>1.0249999999999999</v>
      </c>
    </row>
    <row r="5" spans="1:15" ht="15.75" x14ac:dyDescent="0.25">
      <c r="A5" s="4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 s="6">
        <v>1</v>
      </c>
      <c r="I5" t="s">
        <v>7</v>
      </c>
      <c r="J5">
        <v>1</v>
      </c>
    </row>
    <row r="6" spans="1:15" ht="15.75" x14ac:dyDescent="0.25">
      <c r="A6" s="4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 s="6">
        <v>0.52735294117647036</v>
      </c>
      <c r="I6" t="s">
        <v>7</v>
      </c>
      <c r="J6">
        <v>1</v>
      </c>
    </row>
    <row r="7" spans="1:15" ht="15.75" x14ac:dyDescent="0.25">
      <c r="A7" s="4" t="s">
        <v>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 s="6">
        <v>0</v>
      </c>
      <c r="I7" t="s">
        <v>8</v>
      </c>
      <c r="J7">
        <v>0</v>
      </c>
    </row>
    <row r="8" spans="1:15" ht="15.75" x14ac:dyDescent="0.25">
      <c r="A8" s="4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 s="6">
        <v>0</v>
      </c>
      <c r="I8" t="s">
        <v>8</v>
      </c>
      <c r="J8">
        <v>0</v>
      </c>
    </row>
    <row r="9" spans="1:15" ht="15.75" x14ac:dyDescent="0.25">
      <c r="A9" s="4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 s="6">
        <v>1</v>
      </c>
      <c r="I9" t="s">
        <v>8</v>
      </c>
      <c r="J9">
        <v>0</v>
      </c>
    </row>
    <row r="10" spans="1:15" ht="15.75" x14ac:dyDescent="0.25">
      <c r="A10" s="4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 s="6">
        <v>0.52735294117647036</v>
      </c>
      <c r="I10" t="s">
        <v>8</v>
      </c>
      <c r="J10">
        <v>0</v>
      </c>
    </row>
    <row r="11" spans="1:15" ht="15.75" x14ac:dyDescent="0.25">
      <c r="A11" s="4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 s="6">
        <v>0.50605536332179912</v>
      </c>
      <c r="I11" t="s">
        <v>8</v>
      </c>
      <c r="J11">
        <v>0</v>
      </c>
    </row>
    <row r="12" spans="1:15" ht="15.75" x14ac:dyDescent="0.25">
      <c r="A12" s="4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 s="6">
        <v>0.16464821222606696</v>
      </c>
      <c r="I12" t="s">
        <v>8</v>
      </c>
      <c r="J12">
        <v>0</v>
      </c>
    </row>
    <row r="13" spans="1:15" ht="15.75" x14ac:dyDescent="0.25">
      <c r="A13" s="4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 s="6">
        <v>0.50605536332179912</v>
      </c>
      <c r="I13" t="s">
        <v>7</v>
      </c>
      <c r="J13">
        <v>1</v>
      </c>
    </row>
    <row r="14" spans="1:15" ht="15.75" x14ac:dyDescent="0.25">
      <c r="A14" s="4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 s="6">
        <v>0.16464821222606696</v>
      </c>
      <c r="I14" t="s">
        <v>7</v>
      </c>
      <c r="J14">
        <v>1</v>
      </c>
    </row>
    <row r="15" spans="1:15" ht="15.75" x14ac:dyDescent="0.25">
      <c r="A15" s="4" t="s">
        <v>21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 s="6">
        <v>1</v>
      </c>
      <c r="I15" s="2" t="s">
        <v>20</v>
      </c>
      <c r="J15">
        <f>1-K15</f>
        <v>1</v>
      </c>
      <c r="K15">
        <f>-(-1-D20*D2+H15)</f>
        <v>0</v>
      </c>
    </row>
    <row r="16" spans="1:15" ht="15.75" x14ac:dyDescent="0.25">
      <c r="A16" s="4" t="s">
        <v>22</v>
      </c>
      <c r="B16">
        <v>3.1</v>
      </c>
      <c r="C16">
        <v>2.5</v>
      </c>
      <c r="D16">
        <v>0</v>
      </c>
      <c r="E16">
        <v>0</v>
      </c>
      <c r="F16">
        <v>0</v>
      </c>
      <c r="G16">
        <v>0</v>
      </c>
      <c r="H16" s="6">
        <v>1.9803921568627447</v>
      </c>
      <c r="I16" s="2" t="s">
        <v>20</v>
      </c>
      <c r="J16">
        <f>1-K16</f>
        <v>1.9803921568627447</v>
      </c>
      <c r="K16">
        <f>1-(H16)+K15*N4-D20*D2*O4+E20*E2</f>
        <v>-0.98039215686274472</v>
      </c>
    </row>
    <row r="17" spans="1:11" ht="15.75" x14ac:dyDescent="0.25">
      <c r="A17" s="4" t="s">
        <v>23</v>
      </c>
      <c r="B17">
        <v>1.5</v>
      </c>
      <c r="C17">
        <v>-1.5</v>
      </c>
      <c r="D17">
        <v>0</v>
      </c>
      <c r="E17">
        <v>0</v>
      </c>
      <c r="F17">
        <v>0</v>
      </c>
      <c r="G17">
        <v>0</v>
      </c>
      <c r="H17" s="6">
        <v>0.51211072664359825</v>
      </c>
      <c r="I17" s="2" t="s">
        <v>20</v>
      </c>
      <c r="J17">
        <f>1-K17</f>
        <v>0.51211072664359791</v>
      </c>
      <c r="K17">
        <f>1-H17+K16*N4-E20*E2*O4+F20*F2</f>
        <v>0.48788927335640209</v>
      </c>
    </row>
    <row r="18" spans="1:11" ht="15.75" x14ac:dyDescent="0.25">
      <c r="A18" s="4" t="s">
        <v>24</v>
      </c>
      <c r="B18">
        <v>-1.8</v>
      </c>
      <c r="C18">
        <v>-1.8</v>
      </c>
      <c r="D18">
        <v>0</v>
      </c>
      <c r="E18">
        <v>0</v>
      </c>
      <c r="F18">
        <v>0</v>
      </c>
      <c r="G18">
        <v>0</v>
      </c>
      <c r="H18" s="6">
        <v>-1.2072664359861589</v>
      </c>
      <c r="I18" s="2" t="s">
        <v>20</v>
      </c>
      <c r="J18">
        <f>1-K18</f>
        <v>-1.2072664359861598</v>
      </c>
      <c r="K18">
        <f>1-H18+K17*N4-F20*F2*O4+G20*G2</f>
        <v>2.2072664359861598</v>
      </c>
    </row>
    <row r="19" spans="1:11" ht="15.75" x14ac:dyDescent="0.25">
      <c r="A19" s="4" t="s">
        <v>25</v>
      </c>
      <c r="B19">
        <v>-5</v>
      </c>
      <c r="C19">
        <v>-2.8</v>
      </c>
      <c r="D19">
        <v>0</v>
      </c>
      <c r="E19">
        <v>0</v>
      </c>
      <c r="F19">
        <v>0</v>
      </c>
      <c r="G19">
        <v>0</v>
      </c>
      <c r="H19" s="6">
        <v>-2.9912918108419833</v>
      </c>
      <c r="I19" s="2" t="s">
        <v>20</v>
      </c>
      <c r="J19">
        <f>1+K18*N4-K19-G20*G2*O4</f>
        <v>-2.9912918108419828</v>
      </c>
      <c r="K19" s="7">
        <f>1-H19+K18*N4-G20*G2*O4</f>
        <v>5.7021668108419838</v>
      </c>
    </row>
    <row r="20" spans="1:11" ht="15.75" x14ac:dyDescent="0.25">
      <c r="A20" s="1"/>
      <c r="B20">
        <v>0.50605536332179912</v>
      </c>
      <c r="C20">
        <v>0.16464821222606696</v>
      </c>
      <c r="D20">
        <v>0</v>
      </c>
      <c r="E20">
        <v>0</v>
      </c>
      <c r="F20">
        <v>1</v>
      </c>
      <c r="G20">
        <v>0.52735294117647036</v>
      </c>
    </row>
  </sheetData>
  <phoneticPr fontId="2" type="noConversion"/>
  <conditionalFormatting sqref="B2:G19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Silva</dc:creator>
  <cp:lastModifiedBy>Nicolas Soares</cp:lastModifiedBy>
  <dcterms:created xsi:type="dcterms:W3CDTF">2024-08-04T21:03:10Z</dcterms:created>
  <dcterms:modified xsi:type="dcterms:W3CDTF">2024-08-05T23:21:59Z</dcterms:modified>
</cp:coreProperties>
</file>