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sm44\Desktop\trabalhoPO\"/>
    </mc:Choice>
  </mc:AlternateContent>
  <xr:revisionPtr revIDLastSave="0" documentId="13_ncr:1_{297E911C-B228-4D60-97DE-40D3BBBFF09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.3G - 3" sheetId="3" r:id="rId1"/>
  </sheets>
  <definedNames>
    <definedName name="solver_adj" localSheetId="0" hidden="1">'2.3G - 3'!$B$7:$E$7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'2.3G - 3'!$F$2:$F$5</definedName>
    <definedName name="solver_lhs10" localSheetId="0" hidden="1">'2.3G - 3'!$K$19</definedName>
    <definedName name="solver_lhs2" localSheetId="0" hidden="1">'2.3G - 3'!$F$6</definedName>
    <definedName name="solver_lhs3" localSheetId="0" hidden="1">'2.3G - 3'!$B$20:$H$20</definedName>
    <definedName name="solver_lhs4" localSheetId="0" hidden="1">'2.3G - 3'!$F$20</definedName>
    <definedName name="solver_lhs5" localSheetId="0" hidden="1">'2.3G - 3'!$G$20</definedName>
    <definedName name="solver_lhs6" localSheetId="0" hidden="1">'2.3G - 3'!$G$20</definedName>
    <definedName name="solver_lhs7" localSheetId="0" hidden="1">'2.3G - 3'!$G$20</definedName>
    <definedName name="solver_lhs8" localSheetId="0" hidden="1">'2.3G - 3'!$H$20</definedName>
    <definedName name="solver_lhs9" localSheetId="0" hidden="1">'2.3G - 3'!$I$17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'2.3G - 3'!$F$2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10" localSheetId="0" hidden="1">1</definedName>
    <definedName name="solver_rel2" localSheetId="0" hidden="1">3</definedName>
    <definedName name="solver_rel3" localSheetId="0" hidden="1">4</definedName>
    <definedName name="solver_rel4" localSheetId="0" hidden="1">2</definedName>
    <definedName name="solver_rel5" localSheetId="0" hidden="1">1</definedName>
    <definedName name="solver_rel6" localSheetId="0" hidden="1">2</definedName>
    <definedName name="solver_rel7" localSheetId="0" hidden="1">3</definedName>
    <definedName name="solver_rel8" localSheetId="0" hidden="1">1</definedName>
    <definedName name="solver_rel9" localSheetId="0" hidden="1">1</definedName>
    <definedName name="solver_rhs1" localSheetId="0" hidden="1">'2.3G - 3'!$H$2:$H$5</definedName>
    <definedName name="solver_rhs10" localSheetId="0" hidden="1">'2.3G - 3'!$K$18</definedName>
    <definedName name="solver_rhs2" localSheetId="0" hidden="1">'2.3G - 3'!$H$6</definedName>
    <definedName name="solver_rhs3" localSheetId="0" hidden="1">"número inteiro"</definedName>
    <definedName name="solver_rhs4" localSheetId="0" hidden="1">'2.3G - 3'!$K$9</definedName>
    <definedName name="solver_rhs5" localSheetId="0" hidden="1">'2.3G - 3'!$K$16</definedName>
    <definedName name="solver_rhs6" localSheetId="0" hidden="1">'2.3G - 3'!$K$10</definedName>
    <definedName name="solver_rhs7" localSheetId="0" hidden="1">'2.3G - 3'!$K$8</definedName>
    <definedName name="solver_rhs8" localSheetId="0" hidden="1">'2.3G - 3'!$K$11</definedName>
    <definedName name="solver_rhs9" localSheetId="0" hidden="1">'2.3G - 3'!$K$17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" l="1" a="1"/>
  <c r="F2" i="3" s="1"/>
  <c r="H6" i="3"/>
  <c r="H2" i="3"/>
  <c r="R16" i="3"/>
  <c r="R15" i="3"/>
  <c r="R12" i="3"/>
  <c r="R11" i="3"/>
  <c r="R9" i="3"/>
  <c r="R7" i="3" a="1"/>
  <c r="R7" i="3" s="1"/>
  <c r="R5" i="3" a="1"/>
  <c r="R5" i="3"/>
  <c r="R4" i="3" a="1"/>
  <c r="R4" i="3" s="1"/>
  <c r="R3" i="3"/>
  <c r="R2" i="3"/>
  <c r="R10" i="3"/>
  <c r="R8" i="3"/>
  <c r="R14" i="3" l="1"/>
  <c r="R13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<sst xmlns="http://schemas.openxmlformats.org/spreadsheetml/2006/main" count="27" uniqueCount="24">
  <si>
    <t>PROBLEMA</t>
  </si>
  <si>
    <t>&gt;=</t>
  </si>
  <si>
    <t>A nova escola pode ocupar uma área máxima de 2 acres a uma taxa de no máximo 25 alunos por sala de aula. O custo operacional anual por sala de aula é $ 10.000, O projeto será localizado em uma propriedade desocupada de 50 acres pertencente ao municipio. Além disso, o projeto pode fazer uso de uma propriedade adjacente ocupada por 200 cortiços condenados. Cada casa condenada ocupa 0,25 acres. O custo para comprar e demolir uma unidade de cortiço é $ 7.000. Espaços abertos, ruas e estacionamentos consomem 15% do terreno total disponível,</t>
  </si>
  <si>
    <t>Desenvolva um modelo de programação linear para determinar o plano ótimo para o projeto.</t>
  </si>
  <si>
    <t xml:space="preserve"> A cidade de Fayetteville está concebendo um projeto de renovação urbana que incluirá conjuntos habitacionais de casas peminadas para baixa e média rendas, apartamentos de luxo para rendas mais altas e conjuntos habitacionais públicos. O projeto também inclui uma escola primária e lojas de varejo. O tamanho da escola primária (número de salas de aula) é proporcional ao número de alunos, e o espaço para comércio varejista é proporcional ao número de unidades residenciais. A Tabela G apresenta os dados pertinentes à situação.</t>
  </si>
  <si>
    <t>&lt;=</t>
  </si>
  <si>
    <t>LEGENDA</t>
  </si>
  <si>
    <t>RB = RENDA BAIXA</t>
  </si>
  <si>
    <t>RM = RENDA MÉDIA</t>
  </si>
  <si>
    <t>RA = RENDA ALTA</t>
  </si>
  <si>
    <t>CHP = CONJUNTO HABITACIONAL PUBLICO</t>
  </si>
  <si>
    <t>SD A = SALA DE AULA</t>
  </si>
  <si>
    <t>LV = LOJA DE VAREJOS</t>
  </si>
  <si>
    <t>C = CORTIÇOS</t>
  </si>
  <si>
    <t>SOLVER</t>
  </si>
  <si>
    <t>RDV</t>
  </si>
  <si>
    <t>CAF</t>
  </si>
  <si>
    <t>SPA</t>
  </si>
  <si>
    <t>ISG</t>
  </si>
  <si>
    <t>VALOR ANUNCIO</t>
  </si>
  <si>
    <t>AREA URB</t>
  </si>
  <si>
    <t>AREA SUB</t>
  </si>
  <si>
    <t>AREA RUR</t>
  </si>
  <si>
    <t>MIN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</si>
</sst>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justify"/>
    </xf>
    <xf numFmtId="0" fontId="0" fillId="0" borderId="0" xfId="0" applyAlignment="1">
      <alignment horizontal="center" vertical="justify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3" borderId="0" xfId="0" applyFont="1" applyFill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justify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theme="2" tint="-0.24994659260841701"/>
      </font>
    </dxf>
    <dxf>
      <font>
        <color theme="2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C73D-5DDD-4F70-818B-6E24CF2FC329}">
  <dimension ref="A1:R26"/>
  <sheetViews>
    <sheetView tabSelected="1" zoomScale="85" zoomScaleNormal="85" workbookViewId="0">
      <selection activeCell="E7" sqref="E7"/>
    </sheetView>
  </sheetViews>
  <sheetFormatPr defaultRowHeight="15" x14ac:dyDescent="0.25"/>
  <cols>
    <col min="1" max="1" width="17.5703125" customWidth="1"/>
    <col min="9" max="9" width="12.85546875" customWidth="1"/>
    <col min="11" max="11" width="21" customWidth="1"/>
    <col min="14" max="14" width="69.85546875" customWidth="1"/>
    <col min="16" max="16" width="25.5703125" customWidth="1"/>
    <col min="18" max="18" width="18.42578125" customWidth="1"/>
  </cols>
  <sheetData>
    <row r="1" spans="1:18" ht="18.75" customHeight="1" x14ac:dyDescent="0.3">
      <c r="A1" s="1"/>
      <c r="B1" s="2" t="s">
        <v>15</v>
      </c>
      <c r="C1" s="2" t="s">
        <v>16</v>
      </c>
      <c r="D1" s="2" t="s">
        <v>17</v>
      </c>
      <c r="E1" s="2" t="s">
        <v>18</v>
      </c>
      <c r="F1" s="2"/>
      <c r="G1" s="2"/>
      <c r="H1" s="2"/>
      <c r="I1" s="1"/>
      <c r="J1" s="1"/>
      <c r="K1" s="1"/>
      <c r="L1" s="1"/>
      <c r="M1" s="1"/>
      <c r="N1" s="5" t="s">
        <v>0</v>
      </c>
      <c r="O1" s="5"/>
      <c r="P1" s="5" t="s">
        <v>6</v>
      </c>
      <c r="Q1" s="5"/>
      <c r="R1" s="2" t="s">
        <v>14</v>
      </c>
    </row>
    <row r="2" spans="1:18" ht="15" customHeight="1" x14ac:dyDescent="0.25">
      <c r="A2" s="7" t="s">
        <v>19</v>
      </c>
      <c r="B2" s="6">
        <v>10</v>
      </c>
      <c r="C2" s="6">
        <v>10</v>
      </c>
      <c r="D2" s="6">
        <v>10</v>
      </c>
      <c r="E2" s="6">
        <v>10</v>
      </c>
      <c r="F2" s="6" cm="1">
        <f t="array" ref="F2:F6" xml:space="preserve"> MMULT(B2:E6,TRANSPOSE(B7:E7))</f>
        <v>66.666666666666686</v>
      </c>
      <c r="G2" s="6" t="s">
        <v>5</v>
      </c>
      <c r="H2" s="6">
        <f>100/1.5</f>
        <v>66.666666666666671</v>
      </c>
      <c r="I2" s="8"/>
      <c r="J2" s="6"/>
      <c r="K2" s="6"/>
      <c r="N2" s="10" t="s">
        <v>4</v>
      </c>
      <c r="O2" s="3"/>
      <c r="P2" s="11" t="s">
        <v>7</v>
      </c>
      <c r="Q2" s="11"/>
      <c r="R2" t="e">
        <f ca="1">_xludf.MIN($I$2)</f>
        <v>#NAME?</v>
      </c>
    </row>
    <row r="3" spans="1:18" ht="15.75" x14ac:dyDescent="0.25">
      <c r="A3" s="7" t="s">
        <v>20</v>
      </c>
      <c r="B3" s="6">
        <v>-3</v>
      </c>
      <c r="C3" s="6">
        <v>8</v>
      </c>
      <c r="D3" s="6">
        <v>4</v>
      </c>
      <c r="E3" s="6">
        <v>9</v>
      </c>
      <c r="F3" s="6">
        <v>8.1578947368421098</v>
      </c>
      <c r="G3" s="6" t="s">
        <v>5</v>
      </c>
      <c r="H3" s="6">
        <v>10</v>
      </c>
      <c r="I3" s="8"/>
      <c r="J3" s="6"/>
      <c r="K3" s="6"/>
      <c r="N3" s="10"/>
      <c r="O3" s="3"/>
      <c r="P3" s="11" t="s">
        <v>8</v>
      </c>
      <c r="Q3" s="11"/>
      <c r="R3">
        <f>COUNT($B$20:$H$20)</f>
        <v>0</v>
      </c>
    </row>
    <row r="4" spans="1:18" ht="15.75" x14ac:dyDescent="0.25">
      <c r="A4" s="7" t="s">
        <v>21</v>
      </c>
      <c r="B4" s="6">
        <v>6</v>
      </c>
      <c r="C4" s="6">
        <v>3</v>
      </c>
      <c r="D4" s="6">
        <v>1</v>
      </c>
      <c r="E4" s="6">
        <v>0</v>
      </c>
      <c r="F4" s="6">
        <v>25</v>
      </c>
      <c r="G4" s="6" t="s">
        <v>5</v>
      </c>
      <c r="H4" s="6">
        <v>25</v>
      </c>
      <c r="I4" s="8"/>
      <c r="J4" s="6"/>
      <c r="K4" s="6"/>
      <c r="N4" s="10"/>
      <c r="O4" s="3"/>
      <c r="P4" s="11" t="s">
        <v>9</v>
      </c>
      <c r="Q4" s="11"/>
      <c r="R4" t="b">
        <f t="array" ref="R4">$B$20:$E$20&gt;=$K$3:$K$7</f>
        <v>1</v>
      </c>
    </row>
    <row r="5" spans="1:18" ht="15.75" x14ac:dyDescent="0.25">
      <c r="A5" s="7" t="s">
        <v>22</v>
      </c>
      <c r="B5" s="6">
        <v>3</v>
      </c>
      <c r="C5" s="6">
        <v>-4.5</v>
      </c>
      <c r="D5" s="6">
        <v>0</v>
      </c>
      <c r="E5" s="6">
        <v>-2.5</v>
      </c>
      <c r="F5" s="6">
        <v>5</v>
      </c>
      <c r="G5" s="6" t="s">
        <v>5</v>
      </c>
      <c r="H5" s="6">
        <v>5</v>
      </c>
      <c r="I5" s="8"/>
      <c r="J5" s="6"/>
      <c r="K5" s="6"/>
      <c r="N5" s="10"/>
      <c r="O5" s="3"/>
      <c r="P5" s="11" t="s">
        <v>10</v>
      </c>
      <c r="Q5" s="11"/>
      <c r="R5" t="b">
        <f t="array" ref="R5">$B$20:$E$20&lt;=$K$12:$K$15</f>
        <v>1</v>
      </c>
    </row>
    <row r="6" spans="1:18" ht="15.75" x14ac:dyDescent="0.25">
      <c r="A6" s="7" t="s">
        <v>23</v>
      </c>
      <c r="B6" s="6">
        <v>1</v>
      </c>
      <c r="C6" s="6">
        <v>1</v>
      </c>
      <c r="D6" s="6">
        <v>1</v>
      </c>
      <c r="E6" s="6">
        <v>1</v>
      </c>
      <c r="F6" s="6">
        <v>6.6666666666666679</v>
      </c>
      <c r="G6" s="6" t="s">
        <v>1</v>
      </c>
      <c r="H6" s="6">
        <f>0.5*SUM(H3:H5)</f>
        <v>20</v>
      </c>
      <c r="I6" s="8"/>
      <c r="J6" s="6"/>
      <c r="K6" s="6"/>
      <c r="N6" s="10"/>
      <c r="O6" s="3"/>
      <c r="P6" s="9"/>
      <c r="Q6" s="9"/>
    </row>
    <row r="7" spans="1:18" ht="15.75" x14ac:dyDescent="0.25">
      <c r="A7" s="6"/>
      <c r="B7" s="6">
        <v>3.2456140350877192</v>
      </c>
      <c r="C7" s="6">
        <v>1.0526315789473684</v>
      </c>
      <c r="D7" s="6">
        <v>2.3684210526315801</v>
      </c>
      <c r="E7" s="6">
        <v>0</v>
      </c>
      <c r="F7" s="6"/>
      <c r="G7" s="6"/>
      <c r="H7" s="6"/>
      <c r="I7" s="8"/>
      <c r="J7" s="6"/>
      <c r="K7" s="6"/>
      <c r="N7" s="10"/>
      <c r="O7" s="3"/>
      <c r="P7" s="11" t="s">
        <v>11</v>
      </c>
      <c r="Q7" s="11"/>
      <c r="R7" t="b">
        <f t="array" ref="R7">$B$20:$H$20=INT($B$20:$H$20)</f>
        <v>1</v>
      </c>
    </row>
    <row r="8" spans="1:18" ht="15.75" x14ac:dyDescent="0.25">
      <c r="A8" s="6"/>
      <c r="B8" s="6"/>
      <c r="C8" s="6"/>
      <c r="D8" s="6"/>
      <c r="E8" s="6"/>
      <c r="F8" s="6"/>
      <c r="G8" s="6"/>
      <c r="H8" s="6"/>
      <c r="I8" s="8"/>
      <c r="J8" s="6"/>
      <c r="K8" s="6"/>
      <c r="N8" s="10"/>
      <c r="O8" s="3"/>
      <c r="P8" s="11"/>
      <c r="Q8" s="11"/>
      <c r="R8" t="b">
        <f>$F$20=$K$9</f>
        <v>1</v>
      </c>
    </row>
    <row r="9" spans="1:18" ht="15.75" x14ac:dyDescent="0.25">
      <c r="A9" s="6"/>
      <c r="B9" s="6"/>
      <c r="C9" s="6"/>
      <c r="D9" s="6"/>
      <c r="E9" s="6"/>
      <c r="F9" s="6"/>
      <c r="G9" s="6"/>
      <c r="H9" s="6"/>
      <c r="I9" s="8"/>
      <c r="J9" s="6"/>
      <c r="K9" s="6"/>
      <c r="N9" s="10"/>
      <c r="O9" s="3"/>
      <c r="P9" s="11" t="s">
        <v>12</v>
      </c>
      <c r="Q9" s="11"/>
      <c r="R9" t="b">
        <f>$G$20&lt;=$K$16</f>
        <v>1</v>
      </c>
    </row>
    <row r="10" spans="1:18" ht="15.75" x14ac:dyDescent="0.25">
      <c r="A10" s="6"/>
      <c r="B10" s="6"/>
      <c r="C10" s="6"/>
      <c r="D10" s="6"/>
      <c r="E10" s="6"/>
      <c r="F10" s="6"/>
      <c r="G10" s="6"/>
      <c r="H10" s="6"/>
      <c r="I10" s="8"/>
      <c r="J10" s="6"/>
      <c r="K10" s="6"/>
      <c r="N10" s="10"/>
      <c r="O10" s="3"/>
      <c r="P10" s="11" t="s">
        <v>13</v>
      </c>
      <c r="Q10" s="11"/>
      <c r="R10" t="b">
        <f>$G$20=$K$10</f>
        <v>1</v>
      </c>
    </row>
    <row r="11" spans="1:18" ht="15" customHeight="1" x14ac:dyDescent="0.25">
      <c r="A11" s="6"/>
      <c r="B11" s="6"/>
      <c r="C11" s="6"/>
      <c r="D11" s="6"/>
      <c r="E11" s="6"/>
      <c r="F11" s="6"/>
      <c r="G11" s="6"/>
      <c r="H11" s="6"/>
      <c r="I11" s="8"/>
      <c r="J11" s="6"/>
      <c r="K11" s="6"/>
      <c r="N11" s="10"/>
      <c r="O11" s="3"/>
      <c r="R11" t="b">
        <f>$G$20&gt;=$K$8</f>
        <v>1</v>
      </c>
    </row>
    <row r="12" spans="1:18" ht="15.75" x14ac:dyDescent="0.25">
      <c r="A12" s="6"/>
      <c r="B12" s="6"/>
      <c r="C12" s="6"/>
      <c r="D12" s="6"/>
      <c r="E12" s="6"/>
      <c r="F12" s="6"/>
      <c r="G12" s="6"/>
      <c r="H12" s="6"/>
      <c r="I12" s="8"/>
      <c r="J12" s="6"/>
      <c r="K12" s="6"/>
      <c r="N12" s="10"/>
      <c r="O12" s="3"/>
      <c r="R12" t="b">
        <f>$H$20&lt;=$K$11</f>
        <v>1</v>
      </c>
    </row>
    <row r="13" spans="1:18" ht="15.75" customHeight="1" x14ac:dyDescent="0.25">
      <c r="A13" s="6"/>
      <c r="B13" s="6"/>
      <c r="C13" s="6"/>
      <c r="D13" s="6"/>
      <c r="E13" s="6"/>
      <c r="F13" s="6"/>
      <c r="G13" s="6"/>
      <c r="H13" s="6"/>
      <c r="I13" s="8"/>
      <c r="J13" s="6"/>
      <c r="K13" s="6"/>
      <c r="N13" s="10" t="s">
        <v>2</v>
      </c>
      <c r="O13" s="3"/>
      <c r="R13" t="b">
        <f>$I$17&lt;=$K$17</f>
        <v>1</v>
      </c>
    </row>
    <row r="14" spans="1:18" ht="15.75" x14ac:dyDescent="0.25">
      <c r="A14" s="6"/>
      <c r="B14" s="6"/>
      <c r="C14" s="6"/>
      <c r="D14" s="6"/>
      <c r="E14" s="6"/>
      <c r="F14" s="6"/>
      <c r="G14" s="6"/>
      <c r="H14" s="6"/>
      <c r="I14" s="8"/>
      <c r="J14" s="6"/>
      <c r="K14" s="6"/>
      <c r="N14" s="10"/>
      <c r="O14" s="3"/>
      <c r="R14" t="b">
        <f>$K$19&lt;=$K$18</f>
        <v>1</v>
      </c>
    </row>
    <row r="15" spans="1:18" ht="15.75" x14ac:dyDescent="0.25">
      <c r="A15" s="6"/>
      <c r="B15" s="6"/>
      <c r="C15" s="6"/>
      <c r="D15" s="6"/>
      <c r="E15" s="6"/>
      <c r="F15" s="6"/>
      <c r="G15" s="6"/>
      <c r="H15" s="6"/>
      <c r="I15" s="8"/>
      <c r="J15" s="6"/>
      <c r="K15" s="6"/>
      <c r="N15" s="10"/>
      <c r="O15" s="3"/>
      <c r="R15">
        <f>{32767;32767;0.000001;0.01;TRUE;FALSE;TRUE;1;1;1;0.0001;TRUE}</f>
        <v>32767</v>
      </c>
    </row>
    <row r="16" spans="1:18" ht="15.75" x14ac:dyDescent="0.25">
      <c r="A16" s="6"/>
      <c r="B16" s="6"/>
      <c r="C16" s="6"/>
      <c r="D16" s="6"/>
      <c r="E16" s="6"/>
      <c r="F16" s="6"/>
      <c r="G16" s="6"/>
      <c r="H16" s="6"/>
      <c r="I16" s="8"/>
      <c r="J16" s="6"/>
      <c r="K16" s="6"/>
      <c r="N16" s="10"/>
      <c r="O16" s="3"/>
      <c r="R16">
        <f>{0;0;2;100;0;FALSE;TRUE;0.075;0;0;FALSE;30}</f>
        <v>0</v>
      </c>
    </row>
    <row r="17" spans="1:15" ht="15.75" x14ac:dyDescent="0.25">
      <c r="A17" s="6"/>
      <c r="B17" s="6"/>
      <c r="C17" s="6"/>
      <c r="D17" s="6"/>
      <c r="E17" s="6"/>
      <c r="F17" s="6"/>
      <c r="G17" s="6"/>
      <c r="H17" s="6"/>
      <c r="I17" s="8"/>
      <c r="J17" s="6"/>
      <c r="K17" s="6"/>
      <c r="N17" s="10"/>
      <c r="O17" s="3"/>
    </row>
    <row r="18" spans="1:15" ht="15.75" x14ac:dyDescent="0.25">
      <c r="A18" s="6"/>
      <c r="B18" s="6"/>
      <c r="C18" s="6"/>
      <c r="D18" s="6"/>
      <c r="E18" s="6"/>
      <c r="F18" s="6"/>
      <c r="G18" s="6"/>
      <c r="H18" s="6"/>
      <c r="I18" s="8"/>
      <c r="J18" s="6"/>
      <c r="K18" s="6"/>
      <c r="N18" s="10"/>
      <c r="O18" s="3"/>
    </row>
    <row r="19" spans="1:15" ht="15.75" x14ac:dyDescent="0.25">
      <c r="A19" s="6"/>
      <c r="B19" s="6"/>
      <c r="C19" s="6"/>
      <c r="D19" s="6"/>
      <c r="E19" s="6"/>
      <c r="F19" s="6"/>
      <c r="G19" s="6"/>
      <c r="H19" s="6"/>
      <c r="I19" s="8"/>
      <c r="J19" s="6"/>
      <c r="K19" s="6"/>
      <c r="N19" s="10"/>
      <c r="O19" s="3"/>
    </row>
    <row r="20" spans="1:15" ht="15.75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N20" s="10"/>
      <c r="O20" s="3"/>
    </row>
    <row r="21" spans="1:15" x14ac:dyDescent="0.25">
      <c r="N21" s="10"/>
      <c r="O21" s="3"/>
    </row>
    <row r="22" spans="1:15" x14ac:dyDescent="0.25">
      <c r="N22" s="10"/>
      <c r="O22" s="3"/>
    </row>
    <row r="23" spans="1:15" ht="18.75" customHeight="1" x14ac:dyDescent="0.25">
      <c r="N23" s="10"/>
      <c r="O23" s="3"/>
    </row>
    <row r="24" spans="1:15" ht="18" customHeight="1" x14ac:dyDescent="0.25">
      <c r="N24" s="10" t="s">
        <v>3</v>
      </c>
      <c r="O24" s="4"/>
    </row>
    <row r="25" spans="1:15" ht="15.75" x14ac:dyDescent="0.25">
      <c r="B25" s="6"/>
      <c r="C25" s="6"/>
      <c r="D25" s="6"/>
      <c r="E25" s="6"/>
      <c r="N25" s="10"/>
    </row>
    <row r="26" spans="1:15" ht="15.75" x14ac:dyDescent="0.25">
      <c r="B26" s="6"/>
      <c r="C26" s="6"/>
    </row>
  </sheetData>
  <mergeCells count="11">
    <mergeCell ref="N2:N12"/>
    <mergeCell ref="N13:N23"/>
    <mergeCell ref="N24:N25"/>
    <mergeCell ref="P2:Q2"/>
    <mergeCell ref="P3:Q3"/>
    <mergeCell ref="P4:Q4"/>
    <mergeCell ref="P5:Q5"/>
    <mergeCell ref="P7:Q7"/>
    <mergeCell ref="P9:Q9"/>
    <mergeCell ref="P10:Q10"/>
    <mergeCell ref="P8:Q8"/>
  </mergeCells>
  <conditionalFormatting sqref="B2:H17">
    <cfRule type="cellIs" dxfId="1" priority="2" operator="equal">
      <formula>0</formula>
    </cfRule>
  </conditionalFormatting>
  <conditionalFormatting sqref="A7:A19">
    <cfRule type="cellIs" dxfId="0" priority="1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2.3G - 3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Soares</dc:creator>
  <cp:lastModifiedBy>Nicolas Soares</cp:lastModifiedBy>
  <dcterms:created xsi:type="dcterms:W3CDTF">2015-06-05T18:19:34Z</dcterms:created>
  <dcterms:modified xsi:type="dcterms:W3CDTF">2024-08-05T23:46:05Z</dcterms:modified>
</cp:coreProperties>
</file>