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xr:revisionPtr revIDLastSave="0" documentId="8_{FB72F058-AE3E-4151-A669-159A0893C0B1}" xr6:coauthVersionLast="47" xr6:coauthVersionMax="47" xr10:uidLastSave="{00000000-0000-0000-0000-000000000000}"/>
  <bookViews>
    <workbookView xWindow="-108" yWindow="-108" windowWidth="23256" windowHeight="13896" tabRatio="908" xr2:uid="{00000000-000D-0000-FFFF-FFFF00000000}"/>
  </bookViews>
  <sheets>
    <sheet name="Pricing" sheetId="9" r:id="rId1"/>
    <sheet name="WBS" sheetId="10" r:id="rId2"/>
    <sheet name="HL Timeline" sheetId="2" r:id="rId3"/>
    <sheet name="HL Tasks" sheetId="4" r:id="rId4"/>
    <sheet name="HL Milestones" sheetId="5" r:id="rId5"/>
    <sheet name="Detailed Timeline" sheetId="8" r:id="rId6"/>
    <sheet name="Detailed Tasks" sheetId="6" r:id="rId7"/>
    <sheet name="Detailed Milestones" sheetId="7" r:id="rId8"/>
    <sheet name="About" sheetId="3" state="hidden" r:id="rId9"/>
  </sheets>
  <definedNames>
    <definedName name="_xlnm.Print_Area" localSheetId="2">'HL Timeline'!$A:$H</definedName>
    <definedName name="_xlnm.Print_Titles" localSheetId="2">'HL Timeline'!$40:$40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 i="6" l="1"/>
  <c r="A6" i="6" s="1"/>
  <c r="A7" i="6" s="1"/>
  <c r="A8" i="6" s="1"/>
  <c r="A9" i="6" s="1"/>
  <c r="A10" i="6" s="1"/>
  <c r="A11" i="6" s="1"/>
  <c r="A12" i="6" s="1"/>
  <c r="A13" i="6" s="1"/>
  <c r="A14" i="6" s="1"/>
  <c r="A15" i="6" s="1"/>
  <c r="A16" i="6" s="1"/>
  <c r="A17" i="6" s="1"/>
  <c r="A18" i="6" s="1"/>
  <c r="A19" i="6" s="1"/>
  <c r="A20" i="6" s="1"/>
  <c r="A3" i="6"/>
  <c r="B31" i="8" s="1"/>
  <c r="B3" i="6"/>
  <c r="A5" i="5"/>
  <c r="B56" i="8" s="1"/>
  <c r="A6" i="5"/>
  <c r="B57" i="8" s="1"/>
  <c r="A4" i="5"/>
  <c r="B4" i="4"/>
  <c r="B5" i="4"/>
  <c r="B6" i="4"/>
  <c r="A7" i="5" s="1"/>
  <c r="B3" i="4"/>
  <c r="A4" i="4"/>
  <c r="A5" i="4" s="1"/>
  <c r="A6" i="4" s="1"/>
  <c r="A7" i="4" s="1"/>
  <c r="B7" i="4" s="1"/>
  <c r="A8" i="5" s="1"/>
  <c r="H21" i="10"/>
  <c r="H22" i="10"/>
  <c r="H23" i="10"/>
  <c r="H24" i="10"/>
  <c r="H25" i="10"/>
  <c r="H26" i="10"/>
  <c r="H27" i="10"/>
  <c r="H28" i="10" s="1"/>
  <c r="B54" i="8"/>
  <c r="F32" i="8"/>
  <c r="G32" i="8"/>
  <c r="F33" i="8"/>
  <c r="G33" i="8"/>
  <c r="F34" i="8"/>
  <c r="G34" i="8"/>
  <c r="F35" i="8"/>
  <c r="G35" i="8"/>
  <c r="F36" i="8"/>
  <c r="G36" i="8"/>
  <c r="F37" i="8"/>
  <c r="G37" i="8"/>
  <c r="F38" i="8"/>
  <c r="G38" i="8"/>
  <c r="F39" i="8"/>
  <c r="G39" i="8"/>
  <c r="F40" i="8"/>
  <c r="G40" i="8"/>
  <c r="F41" i="8"/>
  <c r="G41" i="8"/>
  <c r="F42" i="8"/>
  <c r="G42" i="8"/>
  <c r="F43" i="8"/>
  <c r="G43" i="8"/>
  <c r="F44" i="8"/>
  <c r="G44" i="8"/>
  <c r="F45" i="8"/>
  <c r="G45" i="8"/>
  <c r="F46" i="8"/>
  <c r="G46" i="8"/>
  <c r="F47" i="8"/>
  <c r="G47" i="8"/>
  <c r="F48" i="8"/>
  <c r="G48" i="8"/>
  <c r="F31" i="8"/>
  <c r="E43" i="2"/>
  <c r="E44" i="2"/>
  <c r="E45" i="2"/>
  <c r="E46" i="2"/>
  <c r="E47" i="2"/>
  <c r="E42" i="2"/>
  <c r="E32" i="8"/>
  <c r="E33" i="8"/>
  <c r="E34" i="8"/>
  <c r="E35" i="8"/>
  <c r="E36" i="8"/>
  <c r="E37" i="8"/>
  <c r="E38" i="8"/>
  <c r="E39" i="8"/>
  <c r="E40" i="8"/>
  <c r="E41" i="8"/>
  <c r="E42" i="8"/>
  <c r="E43" i="8"/>
  <c r="E44" i="8"/>
  <c r="E45" i="8"/>
  <c r="E46" i="8"/>
  <c r="E47" i="8"/>
  <c r="E48" i="8"/>
  <c r="E31" i="8"/>
  <c r="D32" i="8"/>
  <c r="D33" i="8"/>
  <c r="D34" i="8"/>
  <c r="D35" i="8"/>
  <c r="D36" i="8"/>
  <c r="D37" i="8"/>
  <c r="D38" i="8"/>
  <c r="D39" i="8"/>
  <c r="D40" i="8"/>
  <c r="D41" i="8"/>
  <c r="D42" i="8"/>
  <c r="D43" i="8"/>
  <c r="D44" i="8"/>
  <c r="D45" i="8"/>
  <c r="D46" i="8"/>
  <c r="D47" i="8"/>
  <c r="D48" i="8"/>
  <c r="D31" i="8"/>
  <c r="F59" i="8"/>
  <c r="E59" i="8"/>
  <c r="F58" i="8"/>
  <c r="E58" i="8"/>
  <c r="F57" i="8"/>
  <c r="E57" i="8"/>
  <c r="F56" i="8"/>
  <c r="E56" i="8"/>
  <c r="F55" i="8"/>
  <c r="E55" i="8"/>
  <c r="B55" i="8"/>
  <c r="F54" i="8"/>
  <c r="E54" i="8"/>
  <c r="F43" i="2"/>
  <c r="F44" i="2"/>
  <c r="F45" i="2"/>
  <c r="F46" i="2"/>
  <c r="F47" i="2"/>
  <c r="B43" i="2"/>
  <c r="B44" i="2"/>
  <c r="F42" i="2"/>
  <c r="B42" i="2"/>
  <c r="B31" i="2"/>
  <c r="F32" i="2"/>
  <c r="G32" i="2" s="1"/>
  <c r="G31" i="2"/>
  <c r="G35" i="2"/>
  <c r="G34" i="2"/>
  <c r="B47" i="2" l="1"/>
  <c r="B59" i="8"/>
  <c r="B58" i="8"/>
  <c r="B46" i="2"/>
  <c r="A4" i="6"/>
  <c r="B20" i="6" s="1"/>
  <c r="B45" i="2"/>
  <c r="B32" i="2"/>
  <c r="B33" i="2"/>
  <c r="B35" i="2"/>
  <c r="C35" i="2" s="1"/>
  <c r="B34" i="2"/>
  <c r="C34" i="2" s="1"/>
  <c r="E34" i="2" s="1"/>
  <c r="C31" i="8"/>
  <c r="F33" i="2"/>
  <c r="G33" i="2" s="1"/>
  <c r="C31" i="2"/>
  <c r="E31" i="2" s="1"/>
  <c r="C32" i="2"/>
  <c r="E32" i="2" s="1"/>
  <c r="B11" i="6" l="1"/>
  <c r="B4" i="6"/>
  <c r="B12" i="6"/>
  <c r="B9" i="6"/>
  <c r="B32" i="8"/>
  <c r="C32" i="8" s="1"/>
  <c r="B8" i="6"/>
  <c r="B33" i="8"/>
  <c r="C33" i="8" s="1"/>
  <c r="B13" i="6"/>
  <c r="B16" i="6"/>
  <c r="B5" i="6"/>
  <c r="B17" i="6"/>
  <c r="B6" i="6"/>
  <c r="B14" i="6"/>
  <c r="B10" i="6"/>
  <c r="B7" i="6"/>
  <c r="B18" i="6"/>
  <c r="B15" i="6"/>
  <c r="B19" i="6"/>
  <c r="E35" i="2"/>
  <c r="B34" i="8"/>
  <c r="C34" i="8" s="1"/>
  <c r="B35" i="8"/>
  <c r="C35" i="8" s="1"/>
  <c r="B36" i="8"/>
  <c r="C36" i="8" s="1"/>
  <c r="C33" i="2"/>
  <c r="E33" i="2" s="1"/>
  <c r="B37" i="8" l="1"/>
  <c r="C37" i="8" s="1"/>
  <c r="B38" i="8" l="1"/>
  <c r="C38" i="8" s="1"/>
  <c r="B39" i="8" l="1"/>
  <c r="C39" i="8" s="1"/>
  <c r="B40" i="8" l="1"/>
  <c r="C40" i="8" s="1"/>
  <c r="B41" i="8" l="1"/>
  <c r="C41" i="8" s="1"/>
  <c r="B42" i="8" l="1"/>
  <c r="C42" i="8" s="1"/>
  <c r="B43" i="8" l="1"/>
  <c r="C43" i="8" s="1"/>
  <c r="B44" i="8" l="1"/>
  <c r="C44" i="8" s="1"/>
  <c r="B45" i="8" l="1"/>
  <c r="C45" i="8" s="1"/>
  <c r="B46" i="8" l="1"/>
  <c r="C46" i="8" s="1"/>
  <c r="B47" i="8" l="1"/>
  <c r="C47" i="8" s="1"/>
  <c r="B48" i="8"/>
  <c r="C48" i="8" s="1"/>
</calcChain>
</file>

<file path=xl/sharedStrings.xml><?xml version="1.0" encoding="utf-8"?>
<sst xmlns="http://schemas.openxmlformats.org/spreadsheetml/2006/main" count="196" uniqueCount="148">
  <si>
    <t>Date</t>
  </si>
  <si>
    <t>Position</t>
  </si>
  <si>
    <t>Label</t>
  </si>
  <si>
    <t>Insert new rows above this one</t>
  </si>
  <si>
    <t>Duration</t>
  </si>
  <si>
    <t>End</t>
  </si>
  <si>
    <t>Milestones</t>
  </si>
  <si>
    <t>Tasks</t>
  </si>
  <si>
    <t>Start</t>
  </si>
  <si>
    <t>Vert. Position</t>
  </si>
  <si>
    <t>Vert. Line</t>
  </si>
  <si>
    <t>About This Template</t>
  </si>
  <si>
    <t>More Timeline Templates</t>
  </si>
  <si>
    <t>About Vertex42</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</si>
  <si>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</si>
  <si>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Vertex42.com provides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</si>
  <si>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PROJECT TIMELINE by Vertex42.com</t>
  </si>
  <si>
    <t>More Templates</t>
  </si>
  <si>
    <t>More Project Management Templates</t>
  </si>
  <si>
    <t>Visit Vertex42.com to download other timeline and project management templates.</t>
  </si>
  <si>
    <t>https://www.vertex42.com/ExcelTemplates/project-timeline.html</t>
  </si>
  <si>
    <t>TIMELINE TEMPLATES by Vertex42.com</t>
  </si>
  <si>
    <t>https://www.vertex42.com/ExcelTemplates/timeline.html</t>
  </si>
  <si>
    <t>•  Enter a vertical position between -100 and 50</t>
  </si>
  <si>
    <t>•  Milestone leader lines are Y Error bars</t>
  </si>
  <si>
    <t>•  Task leader lines are Y Error bars</t>
  </si>
  <si>
    <t>Tips for Using this Template</t>
  </si>
  <si>
    <t>•  Format the horizontal axis to set min/max bounds</t>
  </si>
  <si>
    <t>•  Insert and delete entire rows when editing the data tables</t>
  </si>
  <si>
    <t>•  Avoid leaving the label column blank</t>
  </si>
  <si>
    <t>Other Notes</t>
  </si>
  <si>
    <t>•  Task durations are X Error bars</t>
  </si>
  <si>
    <t>•  Format individual data labels or markers to highlight specific events</t>
  </si>
  <si>
    <t>This template uses a scatter chart with data labels and error bars to create a project timeline that shows both milestones and tasks with durations. Unlike a Gantt chart, which shows each task on a separate row, you control the vertical positioning of tasks within the timeline. You can specify the length of the vertical leader line to help show task dependencies.</t>
  </si>
  <si>
    <t>This type of project timeline is mainly useful for a general overview of a project rather than showing a detailed work breakdown structure.</t>
  </si>
  <si>
    <t>Discovery &amp; Current State Review</t>
  </si>
  <si>
    <t>Phase 1: MLOps Foundations</t>
  </si>
  <si>
    <t>Phase 2: Deployment &amp; Integration</t>
  </si>
  <si>
    <t>Phase 3: Monitoring &amp; Feedback</t>
  </si>
  <si>
    <t>End Discovery</t>
  </si>
  <si>
    <t>Phase 1 Complete</t>
  </si>
  <si>
    <t>Phase 2 Complete</t>
  </si>
  <si>
    <t>Phase 3 Complete</t>
  </si>
  <si>
    <t>Final Handoff</t>
  </si>
  <si>
    <t>Kickoff &amp; Stakeholder Alignment</t>
  </si>
  <si>
    <t>Current ML System Assessment</t>
  </si>
  <si>
    <t>Model Containerization (Docker)</t>
  </si>
  <si>
    <t>CI/CD Pipeline Setup (GitHub Actions)</t>
  </si>
  <si>
    <t>Model Registry Setup (MLflow)</t>
  </si>
  <si>
    <t>Feature Store Setup (Feast)</t>
  </si>
  <si>
    <t>Security &amp; IAM Configuration</t>
  </si>
  <si>
    <t>Integration Testing in Staging Env</t>
  </si>
  <si>
    <t>Deploy Real-Time Models w/ KServe</t>
  </si>
  <si>
    <t>Deploy Batch Models w/ Airflow</t>
  </si>
  <si>
    <t>API Integration with CRM &amp; Inventory</t>
  </si>
  <si>
    <t>Monitoring Setup (Prometheus, Grafana)</t>
  </si>
  <si>
    <t>Drift Detection Setup (WhyLabs)</t>
  </si>
  <si>
    <t>Alerting &amp; Audit Logging</t>
  </si>
  <si>
    <t>Retraining Pipeline Setup (Airflow)</t>
  </si>
  <si>
    <t>Shadow Deployments &amp; A/B Testing</t>
  </si>
  <si>
    <t>Documentation &amp; Knowledge Transfer</t>
  </si>
  <si>
    <t>Final Handoff &amp; Stakeholder Sign-off</t>
  </si>
  <si>
    <t>Detailed Tasks</t>
  </si>
  <si>
    <t>Sprint</t>
  </si>
  <si>
    <t>Sprint (Week)</t>
  </si>
  <si>
    <t>Milestone</t>
  </si>
  <si>
    <t>Description</t>
  </si>
  <si>
    <t>Sprint 1</t>
  </si>
  <si>
    <t>Week 1</t>
  </si>
  <si>
    <t>Model Artifact Assessment</t>
  </si>
  <si>
    <t>Review existing model code, data formats, and dependencies</t>
  </si>
  <si>
    <t>Week 2</t>
  </si>
  <si>
    <t>Environment Audit</t>
  </si>
  <si>
    <t>Audit current infrastructure (cloud/on-prem, APIs, data pipelines)</t>
  </si>
  <si>
    <t>Sprint 2</t>
  </si>
  <si>
    <t>Week 3</t>
  </si>
  <si>
    <t>Containerization Setup</t>
  </si>
  <si>
    <t>Containerize models using Docker/Conda for reproducibility</t>
  </si>
  <si>
    <t>Week 4</t>
  </si>
  <si>
    <t>CI/CD Pipeline Setup</t>
  </si>
  <si>
    <t>Create GitHub Actions/Jenkins pipelines for build and deploy</t>
  </si>
  <si>
    <t>Sprint 3</t>
  </si>
  <si>
    <t>Week 5</t>
  </si>
  <si>
    <t>Model Registry Configuration</t>
  </si>
  <si>
    <t>Set up MLflow or SageMaker registry with versioning</t>
  </si>
  <si>
    <t>Week 6</t>
  </si>
  <si>
    <t>Feature Store Planning</t>
  </si>
  <si>
    <t>Design real-time and batch feature store approach</t>
  </si>
  <si>
    <t>Sprint 4</t>
  </si>
  <si>
    <t>Week 7</t>
  </si>
  <si>
    <t>Security Framework</t>
  </si>
  <si>
    <t>IAM roles, secrets mgmt, audit logging policy</t>
  </si>
  <si>
    <t>Week 8</t>
  </si>
  <si>
    <t>Real-Time Inference Infra</t>
  </si>
  <si>
    <t>Deploy KServe endpoints for fraud/recs with autoscaling</t>
  </si>
  <si>
    <t>Sprint 5</t>
  </si>
  <si>
    <t>Week 9</t>
  </si>
  <si>
    <t>Batch Pipeline Setup</t>
  </si>
  <si>
    <t>Configure Airflow/Dagster for pricing/segmentation jobs</t>
  </si>
  <si>
    <t>Week 10</t>
  </si>
  <si>
    <t>System Integration</t>
  </si>
  <si>
    <t>Integrate models with CRM, inventory, and frontend APIs</t>
  </si>
  <si>
    <t>Sprint 6</t>
  </si>
  <si>
    <t>Week 11</t>
  </si>
  <si>
    <t>Monitoring Tools</t>
  </si>
  <si>
    <t>Set up Prometheus, Grafana, WhyLabs for perf &amp; drift tracking</t>
  </si>
  <si>
    <t>Week 12</t>
  </si>
  <si>
    <t>Alerting &amp; Logging</t>
  </si>
  <si>
    <t>Build alert workflows, compliance-grade audit logs</t>
  </si>
  <si>
    <t>Sprint 7</t>
  </si>
  <si>
    <t>Week 13</t>
  </si>
  <si>
    <t>Retraining Logic</t>
  </si>
  <si>
    <t>Airflow trigger setup for drift or scheduled retraining</t>
  </si>
  <si>
    <t>Week 14</t>
  </si>
  <si>
    <t>Shadow Deployment</t>
  </si>
  <si>
    <t>Deploy A/B and shadow testing for model validation</t>
  </si>
  <si>
    <t>Sprint 8</t>
  </si>
  <si>
    <t>Week 15</t>
  </si>
  <si>
    <t>User Acceptance Testing</t>
  </si>
  <si>
    <t>Business stakeholder validation of predictions and outputs</t>
  </si>
  <si>
    <t>Week 16</t>
  </si>
  <si>
    <t>Production Launch</t>
  </si>
  <si>
    <t>Final cutover to live traffic with rollback plan in place</t>
  </si>
  <si>
    <t>Enablement &amp; Client Handoff</t>
  </si>
  <si>
    <t>Role</t>
  </si>
  <si>
    <t>Discovery</t>
  </si>
  <si>
    <t>Foundations</t>
  </si>
  <si>
    <t>Deployment</t>
  </si>
  <si>
    <t>Monitoring</t>
  </si>
  <si>
    <t>Enablement</t>
  </si>
  <si>
    <t>ML Architect</t>
  </si>
  <si>
    <t>ML Engineer</t>
  </si>
  <si>
    <t>Data Engineer</t>
  </si>
  <si>
    <t>ML DevOps Architect</t>
  </si>
  <si>
    <t>Tech Business Analyst</t>
  </si>
  <si>
    <t>Project Manager</t>
  </si>
  <si>
    <t>Client Enablement Lead</t>
  </si>
  <si>
    <t>Rate</t>
  </si>
  <si>
    <t>total</t>
  </si>
  <si>
    <t>Contingency</t>
  </si>
  <si>
    <t>Sub-Total</t>
  </si>
  <si>
    <t>Phase</t>
  </si>
  <si>
    <t>Weeks</t>
  </si>
  <si>
    <t>Total Cost</t>
  </si>
  <si>
    <t>Project Total</t>
  </si>
  <si>
    <t>HL WBS</t>
  </si>
  <si>
    <t>Duration
(Days)</t>
  </si>
  <si>
    <t>Start, Monday July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</si>
</sst>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6" x14ac:knownFonts="1">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sz val="14"/>
      <color theme="0"/>
      <name val="Calibri"/>
      <family val="2"/>
      <scheme val="minor"/>
    </font>
    <font>
      <b/>
      <sz val="16"/>
      <color theme="1"/>
      <name val="Calibri Light"/>
      <family val="2"/>
      <scheme val="major"/>
    </font>
    <font>
      <sz val="10"/>
      <color theme="4" tint="-0.249977111117893"/>
      <name val="Calibri"/>
      <family val="2"/>
      <scheme val="minor"/>
    </font>
    <font>
      <b/>
      <sz val="11"/>
      <color theme="1" tint="0.249977111117893"/>
      <name val="Calibri"/>
      <family val="2"/>
      <scheme val="minor"/>
    </font>
    <font>
      <i/>
      <sz val="9"/>
      <color theme="4" tint="-0.249977111117893"/>
      <name val="Calibri"/>
      <family val="2"/>
      <scheme val="minor"/>
    </font>
    <font>
      <b/>
      <sz val="8"/>
      <color theme="1" tint="0.249977111117893"/>
      <name val="Calibri"/>
      <family val="2"/>
      <scheme val="minor"/>
    </font>
    <font>
      <b/>
      <i/>
      <sz val="8"/>
      <color theme="4" tint="-0.249977111117893"/>
      <name val="Calibri"/>
      <family val="2"/>
      <scheme val="minor"/>
    </font>
    <font>
      <sz val="8"/>
      <color theme="1"/>
      <name val="Calibri"/>
      <family val="2"/>
      <scheme val="minor"/>
    </font>
    <font>
      <sz val="8"/>
      <color theme="4" tint="-0.249977111117893"/>
      <name val="Calibri"/>
      <family val="2"/>
      <scheme val="minor"/>
    </font>
    <font>
      <sz val="10"/>
      <name val="Calibri"/>
      <family val="2"/>
      <scheme val="minor"/>
    </font>
    <font>
      <b/>
      <sz val="12"/>
      <color theme="1" tint="0.34998626667073579"/>
      <name val="Calibri"/>
      <family val="2"/>
      <scheme val="minor"/>
    </font>
    <font>
      <b/>
      <sz val="10"/>
      <name val="Calibri"/>
      <family val="2"/>
      <scheme val="minor"/>
    </font>
    <font>
      <sz val="11"/>
      <color theme="1" tint="0.34998626667073579"/>
      <name val="Calibri"/>
      <family val="2"/>
      <scheme val="minor"/>
    </font>
    <font>
      <b/>
      <sz val="16"/>
      <color theme="4" tint="-0.249977111117893"/>
      <name val="Calibri Light"/>
      <family val="2"/>
      <scheme val="major"/>
    </font>
    <font>
      <sz val="11"/>
      <color rgb="FF1D2129"/>
      <name val="Calibri"/>
      <family val="2"/>
      <scheme val="minor"/>
    </font>
    <font>
      <sz val="20"/>
      <name val="Calibri Light"/>
      <family val="2"/>
      <scheme val="major"/>
    </font>
    <font>
      <u/>
      <sz val="11"/>
      <color rgb="FF0000FF"/>
      <name val="Calibri"/>
      <family val="2"/>
      <scheme val="minor"/>
    </font>
    <font>
      <u/>
      <sz val="14"/>
      <color rgb="FF0000FF"/>
      <name val="Calibri"/>
      <family val="2"/>
      <scheme val="minor"/>
    </font>
    <font>
      <b/>
      <sz val="11"/>
      <color theme="1" tint="0.34998626667073579"/>
      <name val="Calibri"/>
      <family val="2"/>
      <scheme val="minor"/>
    </font>
    <font>
      <sz val="10"/>
      <color theme="1" tint="0.499984740745262"/>
      <name val="Calibri"/>
      <family val="2"/>
      <scheme val="minor"/>
    </font>
    <font>
      <b/>
      <sz val="11"/>
      <color theme="4" tint="-0.499984740745262"/>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bgColor theme="4"/>
      </patternFill>
    </fill>
  </fills>
  <borders count="3">
    <border>
      <left/>
      <right/>
      <top/>
      <bottom/>
      <diagonal/>
    </border>
    <border>
      <left/>
      <right/>
      <top style="thin">
        <color theme="4"/>
      </top>
      <bottom/>
      <diagonal/>
    </border>
    <border>
      <left/>
      <right/>
      <top style="thin">
        <color theme="4"/>
      </top>
      <bottom style="thin">
        <color theme="4"/>
      </bottom>
      <diagonal/>
    </border>
  </borders>
  <cellStyleXfs count="3">
    <xf numFmtId="0" fontId="0" fillId="0" borderId="0"/>
    <xf numFmtId="0" fontId="19" fillId="0" borderId="0" applyNumberFormat="0" applyFill="0" applyBorder="0" applyAlignment="0" applyProtection="0"/>
    <xf numFmtId="44" fontId="25" fillId="0" borderId="0" applyFont="0" applyFill="0" applyBorder="0" applyAlignment="0" applyProtection="0"/>
  </cellStyleXfs>
  <cellXfs count="50">
    <xf numFmtId="0" fontId="0" fillId="0" borderId="0" xfId="0"/>
    <xf numFmtId="0" fontId="2" fillId="0" borderId="0" xfId="0" applyFont="1" applyAlignment="1">
      <alignment vertical="center"/>
    </xf>
    <xf numFmtId="0" fontId="3" fillId="3" borderId="1" xfId="0" applyFont="1" applyFill="1" applyBorder="1" applyAlignment="1">
      <alignment horizontal="center" vertical="center"/>
    </xf>
    <xf numFmtId="0" fontId="4" fillId="0" borderId="0" xfId="0" applyFont="1"/>
    <xf numFmtId="0" fontId="5" fillId="0" borderId="0" xfId="0" applyFont="1" applyAlignment="1">
      <alignment horizontal="left" vertical="center" indent="1"/>
    </xf>
    <xf numFmtId="0" fontId="1" fillId="0" borderId="0" xfId="0" applyFont="1" applyAlignment="1">
      <alignment horizontal="left" vertical="center"/>
    </xf>
    <xf numFmtId="14" fontId="2" fillId="0" borderId="2" xfId="0" applyNumberFormat="1" applyFont="1" applyBorder="1" applyAlignment="1">
      <alignment horizontal="left" vertical="center" indent="1"/>
    </xf>
    <xf numFmtId="14" fontId="6" fillId="2" borderId="2" xfId="0" applyNumberFormat="1" applyFont="1" applyFill="1" applyBorder="1" applyAlignment="1">
      <alignment horizontal="center" vertical="center"/>
    </xf>
    <xf numFmtId="0" fontId="6" fillId="2" borderId="2" xfId="0" applyFont="1" applyFill="1" applyBorder="1" applyAlignment="1">
      <alignment horizontal="center" vertical="center"/>
    </xf>
    <xf numFmtId="14" fontId="6" fillId="0" borderId="2" xfId="0" applyNumberFormat="1" applyFont="1" applyBorder="1" applyAlignment="1">
      <alignment horizontal="center" vertical="center"/>
    </xf>
    <xf numFmtId="0" fontId="6" fillId="0" borderId="2" xfId="0" applyFont="1" applyBorder="1" applyAlignment="1">
      <alignment horizontal="center" vertical="center"/>
    </xf>
    <xf numFmtId="4" fontId="2" fillId="0" borderId="2" xfId="0" applyNumberFormat="1" applyFont="1" applyBorder="1" applyAlignment="1">
      <alignment horizontal="left" vertical="center" indent="1"/>
    </xf>
    <xf numFmtId="14" fontId="7" fillId="2" borderId="2" xfId="0" applyNumberFormat="1" applyFont="1" applyFill="1" applyBorder="1" applyAlignment="1">
      <alignment horizontal="left" vertical="center" indent="1"/>
    </xf>
    <xf numFmtId="14" fontId="8" fillId="2" borderId="2" xfId="0" applyNumberFormat="1" applyFont="1" applyFill="1" applyBorder="1" applyAlignment="1">
      <alignment horizontal="center" vertical="center"/>
    </xf>
    <xf numFmtId="0" fontId="8" fillId="2" borderId="2" xfId="0" applyFont="1" applyFill="1" applyBorder="1" applyAlignment="1">
      <alignment horizontal="center" vertical="center"/>
    </xf>
    <xf numFmtId="14" fontId="9" fillId="2" borderId="2" xfId="0" applyNumberFormat="1" applyFont="1" applyFill="1" applyBorder="1" applyAlignment="1">
      <alignment horizontal="left" vertical="center" indent="1"/>
    </xf>
    <xf numFmtId="0" fontId="10" fillId="0" borderId="0" xfId="0" applyFont="1"/>
    <xf numFmtId="0" fontId="11" fillId="0" borderId="0" xfId="0" applyFont="1" applyAlignment="1">
      <alignment horizontal="left" vertical="center"/>
    </xf>
    <xf numFmtId="0" fontId="12" fillId="0" borderId="0" xfId="0" applyFont="1" applyAlignment="1">
      <alignment vertical="top"/>
    </xf>
    <xf numFmtId="0" fontId="12" fillId="0" borderId="0" xfId="0" applyFont="1"/>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vertical="center"/>
    </xf>
    <xf numFmtId="0" fontId="12" fillId="0" borderId="0" xfId="0" applyFont="1" applyAlignment="1">
      <alignment horizontal="left" vertical="center"/>
    </xf>
    <xf numFmtId="0" fontId="16" fillId="0" borderId="0" xfId="0" applyFont="1" applyAlignment="1">
      <alignment vertical="center"/>
    </xf>
    <xf numFmtId="0" fontId="17" fillId="0" borderId="0" xfId="0" applyFont="1" applyAlignment="1">
      <alignment horizontal="left" vertical="top" wrapText="1" indent="1"/>
    </xf>
    <xf numFmtId="0" fontId="18" fillId="0" borderId="0" xfId="0" applyFont="1"/>
    <xf numFmtId="0" fontId="20" fillId="0" borderId="0" xfId="1" applyFont="1" applyAlignment="1">
      <alignment horizontal="left" indent="1"/>
    </xf>
    <xf numFmtId="0" fontId="21" fillId="0" borderId="0" xfId="1" applyFont="1" applyAlignment="1">
      <alignment vertical="center"/>
    </xf>
    <xf numFmtId="0" fontId="22" fillId="0" borderId="0" xfId="0" applyFont="1" applyAlignment="1">
      <alignment horizontal="left" vertical="top"/>
    </xf>
    <xf numFmtId="0" fontId="23" fillId="0" borderId="0" xfId="0" applyFont="1"/>
    <xf numFmtId="0" fontId="1" fillId="0" borderId="0" xfId="0" applyFont="1" applyAlignment="1">
      <alignment vertical="center"/>
    </xf>
    <xf numFmtId="0" fontId="24" fillId="0" borderId="0" xfId="0" applyFont="1" applyAlignment="1">
      <alignment horizontal="center" vertical="center" wrapText="1"/>
    </xf>
    <xf numFmtId="14" fontId="0" fillId="0" borderId="0" xfId="0" applyNumberFormat="1"/>
    <xf numFmtId="14" fontId="0" fillId="0" borderId="0" xfId="0" applyNumberFormat="1" applyAlignment="1">
      <alignment vertical="center" wrapText="1"/>
    </xf>
    <xf numFmtId="0" fontId="0" fillId="0" borderId="0" xfId="0" applyAlignment="1">
      <alignment vertical="center" wrapText="1"/>
    </xf>
    <xf numFmtId="0" fontId="0" fillId="0" borderId="0" xfId="0" applyAlignment="1">
      <alignment vertical="center"/>
    </xf>
    <xf numFmtId="0" fontId="3" fillId="3" borderId="1" xfId="0" applyFont="1" applyFill="1" applyBorder="1" applyAlignment="1">
      <alignment horizontal="left" vertical="center"/>
    </xf>
    <xf numFmtId="0" fontId="0" fillId="0" borderId="0" xfId="0" applyAlignment="1">
      <alignment vertical="center"/>
    </xf>
    <xf numFmtId="0" fontId="24" fillId="0" borderId="0" xfId="0" applyFont="1" applyAlignment="1">
      <alignment horizontal="center" vertical="center"/>
    </xf>
    <xf numFmtId="44" fontId="0" fillId="0" borderId="0" xfId="2" applyFont="1"/>
    <xf numFmtId="44" fontId="0" fillId="0" borderId="0" xfId="0" applyNumberFormat="1"/>
    <xf numFmtId="9" fontId="0" fillId="0" borderId="0" xfId="0" applyNumberFormat="1"/>
    <xf numFmtId="0" fontId="24" fillId="0" borderId="0" xfId="0" applyFont="1"/>
    <xf numFmtId="0" fontId="24" fillId="0" borderId="0" xfId="0" applyFont="1" applyAlignment="1">
      <alignment horizontal="left" vertical="center"/>
    </xf>
    <xf numFmtId="0" fontId="24" fillId="0" borderId="0" xfId="0" applyFont="1" applyAlignment="1">
      <alignment horizontal="center"/>
    </xf>
    <xf numFmtId="0" fontId="0" fillId="0" borderId="0" xfId="0" applyAlignment="1">
      <alignment horizontal="center"/>
    </xf>
    <xf numFmtId="0" fontId="24" fillId="0" borderId="0" xfId="0" applyFont="1" applyAlignment="1">
      <alignment horizontal="right"/>
    </xf>
    <xf numFmtId="0" fontId="0" fillId="0" borderId="0" xfId="0" applyAlignment="1">
      <alignment horizontal="center" vertical="center"/>
    </xf>
    <xf numFmtId="0" fontId="0" fillId="0" borderId="0" xfId="0" applyAlignment="1">
      <alignment horizontal="center" vertical="center" wrapText="1"/>
    </xf>
  </cellXfs>
  <cellStyles count="3">
    <cellStyle name="Currency" xfId="2" builtinId="4"/>
    <cellStyle name="Hyperlink" xfId="1" builtinId="8"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_rels/chart2.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978185383786448E-2"/>
          <c:y val="7.8828945337177894E-2"/>
          <c:w val="0.87548045355302873"/>
          <c:h val="0.89401558523578717"/>
        </c:manualLayout>
      </c:layout>
      <c:scatterChart>
        <c:scatterStyle val="lineMarker"/>
        <c:varyColors val="0"/>
        <c:ser>
          <c:idx val="1"/>
          <c:order val="0"/>
          <c:tx>
            <c:v>Tasks</c:v>
          </c:tx>
          <c:spPr>
            <a:ln w="25400" cap="rnd">
              <a:noFill/>
              <a:round/>
            </a:ln>
            <a:effectLst/>
          </c:spPr>
          <c:marker>
            <c:symbol val="diamond"/>
            <c:size val="12"/>
            <c:spPr>
              <a:solidFill>
                <a:schemeClr val="accent1">
                  <a:lumMod val="60000"/>
                  <a:lumOff val="40000"/>
                </a:schemeClr>
              </a:solidFill>
              <a:ln w="9525">
                <a:noFill/>
              </a:ln>
              <a:effectLst/>
            </c:spPr>
          </c:marker>
          <c:dLbls>
            <c:dLbl>
              <c:idx val="0"/>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B-D75F-47E9-9661-163A2FF19FEB}"/>
                </c:ext>
              </c:extLst>
            </c:dLbl>
            <c:dLbl>
              <c:idx val="1"/>
              <c:tx>
                <c:rich>
                  <a:bodyPr/>
                  <a:lstStyle/>
                  <a:p>
                    <a:fld id="{01260280-29FA-4F29-AFA9-95E32CD1E9D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75F-47E9-9661-163A2FF19FEB}"/>
                </c:ext>
              </c:extLst>
            </c:dLbl>
            <c:dLbl>
              <c:idx val="2"/>
              <c:layout>
                <c:manualLayout>
                  <c:x val="-0.16500056456228088"/>
                  <c:y val="2.7283271466187971E-2"/>
                </c:manualLayout>
              </c:layout>
              <c:tx>
                <c:rich>
                  <a:bodyPr/>
                  <a:lstStyle/>
                  <a:p>
                    <a:fld id="{3BD1A6CF-EE03-4C23-B49B-BA92D2D10F3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D75F-47E9-9661-163A2FF19FEB}"/>
                </c:ext>
              </c:extLst>
            </c:dLbl>
            <c:dLbl>
              <c:idx val="3"/>
              <c:layout>
                <c:manualLayout>
                  <c:x val="-0.20276531773275649"/>
                  <c:y val="4.9109888639138344E-2"/>
                </c:manualLayout>
              </c:layout>
              <c:tx>
                <c:rich>
                  <a:bodyPr/>
                  <a:lstStyle/>
                  <a:p>
                    <a:fld id="{20AED5A2-3A5D-4191-8C8C-0B0F3C98338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D75F-47E9-9661-163A2FF19FEB}"/>
                </c:ext>
              </c:extLst>
            </c:dLbl>
            <c:dLbl>
              <c:idx val="4"/>
              <c:layout>
                <c:manualLayout>
                  <c:x val="-0.19997700735668086"/>
                  <c:y val="1.9098290026331479E-2"/>
                </c:manualLayout>
              </c:layout>
              <c:tx>
                <c:rich>
                  <a:bodyPr/>
                  <a:lstStyle/>
                  <a:p>
                    <a:fld id="{CAE998E4-AFBB-4283-B772-6A7D8333ECF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D75F-47E9-9661-163A2FF19FEB}"/>
                </c:ext>
              </c:extLst>
            </c:dLbl>
            <c:dLbl>
              <c:idx val="5"/>
              <c:tx>
                <c:rich>
                  <a:bodyPr/>
                  <a:lstStyle/>
                  <a:p>
                    <a:fld id="{C4FBC2C3-F4C2-4C91-8123-C5F1B6704DF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D75F-47E9-9661-163A2FF19FEB}"/>
                </c:ext>
              </c:extLst>
            </c:dLbl>
            <c:dLbl>
              <c:idx val="6"/>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D75F-47E9-9661-163A2FF19FEB}"/>
                </c:ext>
              </c:extLst>
            </c:dLbl>
            <c:dLbl>
              <c:idx val="7"/>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2-D75F-47E9-9661-163A2FF19FEB}"/>
                </c:ext>
              </c:extLst>
            </c:dLbl>
            <c:spPr>
              <a:solidFill>
                <a:schemeClr val="bg1">
                  <a:alpha val="6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errBars>
            <c:errDir val="x"/>
            <c:errBarType val="plus"/>
            <c:errValType val="cust"/>
            <c:noEndCap val="1"/>
            <c:plus>
              <c:numRef>
                <c:f>'HL Timeline'!$D$30:$D$37</c:f>
                <c:numCache>
                  <c:formatCode>General</c:formatCode>
                  <c:ptCount val="8"/>
                  <c:pt idx="1">
                    <c:v>15</c:v>
                  </c:pt>
                  <c:pt idx="2">
                    <c:v>20</c:v>
                  </c:pt>
                  <c:pt idx="3">
                    <c:v>24</c:v>
                  </c:pt>
                  <c:pt idx="4">
                    <c:v>76</c:v>
                  </c:pt>
                  <c:pt idx="5">
                    <c:v>20</c:v>
                  </c:pt>
                </c:numCache>
              </c:numRef>
            </c:plus>
            <c:minus>
              <c:numLit>
                <c:formatCode>General</c:formatCode>
                <c:ptCount val="1"/>
                <c:pt idx="0">
                  <c:v>1</c:v>
                </c:pt>
              </c:numLit>
            </c:minus>
            <c:spPr>
              <a:noFill/>
              <a:ln w="152400" cap="flat" cmpd="sng" algn="ctr">
                <a:solidFill>
                  <a:schemeClr val="accent1"/>
                </a:solidFill>
                <a:round/>
              </a:ln>
              <a:effectLst/>
            </c:spPr>
          </c:errBars>
          <c:errBars>
            <c:errDir val="y"/>
            <c:errBarType val="minus"/>
            <c:errValType val="cust"/>
            <c:noEndCap val="1"/>
            <c:plus>
              <c:numLit>
                <c:formatCode>General</c:formatCode>
                <c:ptCount val="1"/>
                <c:pt idx="0">
                  <c:v>0</c:v>
                </c:pt>
              </c:numLit>
            </c:plus>
            <c:minus>
              <c:numRef>
                <c:f>'HL Timeline'!$G$30:$G$37</c:f>
                <c:numCache>
                  <c:formatCode>General</c:formatCode>
                  <c:ptCount val="8"/>
                  <c:pt idx="1">
                    <c:v>-25</c:v>
                  </c:pt>
                  <c:pt idx="2">
                    <c:v>-15</c:v>
                  </c:pt>
                  <c:pt idx="3">
                    <c:v>-15</c:v>
                  </c:pt>
                  <c:pt idx="4">
                    <c:v>-80</c:v>
                  </c:pt>
                  <c:pt idx="5">
                    <c:v>-30</c:v>
                  </c:pt>
                </c:numCache>
              </c:numRef>
            </c:minus>
            <c:spPr>
              <a:noFill/>
              <a:ln w="12700" cap="flat" cmpd="sng" algn="ctr">
                <a:solidFill>
                  <a:schemeClr val="accent1">
                    <a:lumMod val="75000"/>
                    <a:alpha val="70000"/>
                  </a:schemeClr>
                </a:solidFill>
                <a:prstDash val="solid"/>
                <a:round/>
              </a:ln>
              <a:effectLst/>
            </c:spPr>
          </c:errBars>
          <c:xVal>
            <c:numRef>
              <c:f>'HL Timeline'!$B$30:$B$37</c:f>
              <c:numCache>
                <c:formatCode>m/d/yyyy</c:formatCode>
                <c:ptCount val="8"/>
                <c:pt idx="1">
                  <c:v>45845</c:v>
                </c:pt>
                <c:pt idx="2">
                  <c:v>45859</c:v>
                </c:pt>
                <c:pt idx="3">
                  <c:v>45880</c:v>
                </c:pt>
                <c:pt idx="4">
                  <c:v>45908</c:v>
                </c:pt>
                <c:pt idx="5">
                  <c:v>45924</c:v>
                </c:pt>
              </c:numCache>
            </c:numRef>
          </c:xVal>
          <c:yVal>
            <c:numRef>
              <c:f>'HL Timeline'!$F$30:$F$37</c:f>
              <c:numCache>
                <c:formatCode>General</c:formatCode>
                <c:ptCount val="8"/>
                <c:pt idx="1">
                  <c:v>-25</c:v>
                </c:pt>
                <c:pt idx="2">
                  <c:v>-40</c:v>
                </c:pt>
                <c:pt idx="3">
                  <c:v>-55</c:v>
                </c:pt>
                <c:pt idx="4">
                  <c:v>-80</c:v>
                </c:pt>
                <c:pt idx="5">
                  <c:v>-30</c:v>
                </c:pt>
              </c:numCache>
            </c:numRef>
          </c:yVal>
          <c:smooth val="0"/>
          <c:extLst>
            <c:ext xmlns:c15="http://schemas.microsoft.com/office/drawing/2012/chart" uri="{02D57815-91ED-43cb-92C2-25804820EDAC}">
              <c15:datalabelsRange>
                <c15:f>'HL Timeline'!$E$30:$E$37</c15:f>
                <c15:dlblRangeCache>
                  <c:ptCount val="8"/>
                  <c:pt idx="1">
                    <c:v>Discovery &amp; Current State Review 
Jul 7 - Jul 21</c:v>
                  </c:pt>
                  <c:pt idx="2">
                    <c:v>Phase 1: MLOps Foundations 
Jul 21 - Aug 9</c:v>
                  </c:pt>
                  <c:pt idx="3">
                    <c:v>Phase 2: Deployment &amp; Integration 
Aug 11 - Sep 3</c:v>
                  </c:pt>
                  <c:pt idx="4">
                    <c:v>Phase 3: Monitoring &amp; Feedback 
Sep 8 - Nov 22</c:v>
                  </c:pt>
                  <c:pt idx="5">
                    <c:v>Enablement &amp; Client Handoff 
Sep 24 - Oct 13</c:v>
                  </c:pt>
                  <c:pt idx="7">
                    <c:v>Insert new rows above this one</c:v>
                  </c:pt>
                </c15:dlblRangeCache>
              </c15:datalabelsRange>
            </c:ext>
            <c:ext xmlns:c16="http://schemas.microsoft.com/office/drawing/2014/chart" uri="{C3380CC4-5D6E-409C-BE32-E72D297353CC}">
              <c16:uniqueId val="{00000007-D75F-47E9-9661-163A2FF19FEB}"/>
            </c:ext>
          </c:extLst>
        </c:ser>
        <c:ser>
          <c:idx val="0"/>
          <c:order val="1"/>
          <c:tx>
            <c:v>Milestones</c:v>
          </c:tx>
          <c:spPr>
            <a:ln w="25400" cap="rnd">
              <a:noFill/>
              <a:round/>
            </a:ln>
            <a:effectLst/>
          </c:spPr>
          <c:marker>
            <c:symbol val="diamond"/>
            <c:size val="14"/>
            <c:spPr>
              <a:solidFill>
                <a:schemeClr val="tx1"/>
              </a:solidFill>
              <a:ln w="9525">
                <a:noFill/>
              </a:ln>
              <a:effectLst/>
            </c:spPr>
          </c:marker>
          <c:dPt>
            <c:idx val="0"/>
            <c:marker>
              <c:spPr>
                <a:solidFill>
                  <a:schemeClr val="accent6">
                    <a:lumMod val="75000"/>
                  </a:schemeClr>
                </a:solidFill>
                <a:ln w="9525">
                  <a:noFill/>
                </a:ln>
                <a:effectLst/>
              </c:spPr>
            </c:marker>
            <c:bubble3D val="0"/>
            <c:extLst>
              <c:ext xmlns:c16="http://schemas.microsoft.com/office/drawing/2014/chart" uri="{C3380CC4-5D6E-409C-BE32-E72D297353CC}">
                <c16:uniqueId val="{00000001-D75F-47E9-9661-163A2FF19FEB}"/>
              </c:ext>
            </c:extLst>
          </c:dPt>
          <c:dPt>
            <c:idx val="1"/>
            <c:marker>
              <c:symbol val="circle"/>
              <c:size val="14"/>
              <c:spPr>
                <a:solidFill>
                  <a:srgbClr val="00B050"/>
                </a:solidFill>
                <a:ln w="9525">
                  <a:noFill/>
                </a:ln>
                <a:effectLst/>
              </c:spPr>
            </c:marker>
            <c:bubble3D val="0"/>
            <c:extLst>
              <c:ext xmlns:c16="http://schemas.microsoft.com/office/drawing/2014/chart" uri="{C3380CC4-5D6E-409C-BE32-E72D297353CC}">
                <c16:uniqueId val="{00000002-D75F-47E9-9661-163A2FF19FEB}"/>
              </c:ext>
            </c:extLst>
          </c:dPt>
          <c:dPt>
            <c:idx val="4"/>
            <c:marker>
              <c:symbol val="picture"/>
              <c:spPr>
                <a:blipFill>
                  <a:blip xmlns:r="http://schemas.openxmlformats.org/officeDocument/2006/relationships" r:embed="rId1"/>
                  <a:stretch>
                    <a:fillRect/>
                  </a:stretch>
                </a:blipFill>
                <a:ln w="9525">
                  <a:noFill/>
                </a:ln>
                <a:effectLst/>
              </c:spPr>
            </c:marker>
            <c:bubble3D val="0"/>
            <c:extLst>
              <c:ext xmlns:c16="http://schemas.microsoft.com/office/drawing/2014/chart" uri="{C3380CC4-5D6E-409C-BE32-E72D297353CC}">
                <c16:uniqueId val="{00000005-D75F-47E9-9661-163A2FF19FEB}"/>
              </c:ext>
            </c:extLst>
          </c:dPt>
          <c:dPt>
            <c:idx val="6"/>
            <c:marker>
              <c:spPr>
                <a:solidFill>
                  <a:schemeClr val="accent2"/>
                </a:solidFill>
                <a:ln w="9525">
                  <a:noFill/>
                </a:ln>
                <a:effectLst/>
              </c:spPr>
            </c:marker>
            <c:bubble3D val="0"/>
            <c:extLst>
              <c:ext xmlns:c16="http://schemas.microsoft.com/office/drawing/2014/chart" uri="{C3380CC4-5D6E-409C-BE32-E72D297353CC}">
                <c16:uniqueId val="{00000003-1EE6-4537-B5F2-7089F20FB55E}"/>
              </c:ext>
            </c:extLst>
          </c:dPt>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D75F-47E9-9661-163A2FF19FEB}"/>
                </c:ext>
              </c:extLst>
            </c:dLbl>
            <c:dLbl>
              <c:idx val="1"/>
              <c:layout>
                <c:manualLayout>
                  <c:x val="-7.4935871515275518E-2"/>
                  <c:y val="-7.1059173119231989E-2"/>
                </c:manualLayout>
              </c:layout>
              <c:tx>
                <c:rich>
                  <a:bodyPr/>
                  <a:lstStyle/>
                  <a:p>
                    <a:fld id="{223EDEAD-46AF-4A9C-A9BB-766949B3949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75F-47E9-9661-163A2FF19FEB}"/>
                </c:ext>
              </c:extLst>
            </c:dLbl>
            <c:dLbl>
              <c:idx val="2"/>
              <c:layout>
                <c:manualLayout>
                  <c:x val="-6.1174304020165972E-2"/>
                  <c:y val="-4.8864339195942658E-2"/>
                </c:manualLayout>
              </c:layout>
              <c:tx>
                <c:rich>
                  <a:bodyPr/>
                  <a:lstStyle/>
                  <a:p>
                    <a:fld id="{B271C364-9498-478F-898B-3756CDA5C64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75F-47E9-9661-163A2FF19FEB}"/>
                </c:ext>
              </c:extLst>
            </c:dLbl>
            <c:dLbl>
              <c:idx val="3"/>
              <c:tx>
                <c:rich>
                  <a:bodyPr/>
                  <a:lstStyle/>
                  <a:p>
                    <a:fld id="{E03B9625-7424-4228-B0B2-772F63940B2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75F-47E9-9661-163A2FF19FEB}"/>
                </c:ext>
              </c:extLst>
            </c:dLbl>
            <c:dLbl>
              <c:idx val="4"/>
              <c:layout>
                <c:manualLayout>
                  <c:x val="-8.3331443416866088E-2"/>
                  <c:y val="-5.1592666342561475E-2"/>
                </c:manualLayout>
              </c:layout>
              <c:tx>
                <c:rich>
                  <a:bodyPr/>
                  <a:lstStyle/>
                  <a:p>
                    <a:fld id="{A758C580-E307-4EF1-BBB8-85DE7862807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75F-47E9-9661-163A2FF19FEB}"/>
                </c:ext>
              </c:extLst>
            </c:dLbl>
            <c:dLbl>
              <c:idx val="5"/>
              <c:layout>
                <c:manualLayout>
                  <c:x val="-7.8735327412345624E-2"/>
                  <c:y val="-4.8864339195942706E-2"/>
                </c:manualLayout>
              </c:layout>
              <c:tx>
                <c:rich>
                  <a:bodyPr/>
                  <a:lstStyle/>
                  <a:p>
                    <a:fld id="{6867CBFB-32D7-4163-B601-F03D71320E3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layout>
                    <c:manualLayout>
                      <c:w val="0.14827842281565062"/>
                      <c:h val="4.3162135459509372E-2"/>
                    </c:manualLayout>
                  </c15:layout>
                  <c15:dlblFieldTable/>
                  <c15:showDataLabelsRange val="1"/>
                </c:ext>
                <c:ext xmlns:c16="http://schemas.microsoft.com/office/drawing/2014/chart" uri="{C3380CC4-5D6E-409C-BE32-E72D297353CC}">
                  <c16:uniqueId val="{00000003-5EF8-4134-955B-52DF741E0001}"/>
                </c:ext>
              </c:extLst>
            </c:dLbl>
            <c:dLbl>
              <c:idx val="6"/>
              <c:tx>
                <c:rich>
                  <a:bodyPr/>
                  <a:lstStyle/>
                  <a:p>
                    <a:fld id="{414B25F3-8F69-4CB5-AFC3-C5C812C3E1E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EE6-4537-B5F2-7089F20FB55E}"/>
                </c:ext>
              </c:extLst>
            </c:dLbl>
            <c:dLbl>
              <c:idx val="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1EE6-4537-B5F2-7089F20FB55E}"/>
                </c:ext>
              </c:extLst>
            </c:dLbl>
            <c:dLbl>
              <c:idx val="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B4F2-486C-9CCB-9ADF286A6152}"/>
                </c:ext>
              </c:extLst>
            </c:dLbl>
            <c:spPr>
              <a:solidFill>
                <a:schemeClr val="bg1">
                  <a:alpha val="0"/>
                </a:schemeClr>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Dir val="y"/>
            <c:errBarType val="minus"/>
            <c:errValType val="percentage"/>
            <c:noEndCap val="1"/>
            <c:val val="100"/>
            <c:spPr>
              <a:noFill/>
              <a:ln w="12700" cap="flat" cmpd="sng" algn="ctr">
                <a:solidFill>
                  <a:schemeClr val="tx1">
                    <a:lumMod val="75000"/>
                    <a:lumOff val="25000"/>
                  </a:schemeClr>
                </a:solidFill>
                <a:prstDash val="dash"/>
                <a:round/>
              </a:ln>
              <a:effectLst/>
            </c:spPr>
          </c:errBars>
          <c:xVal>
            <c:numRef>
              <c:f>'HL Timeline'!$B$41:$B$49</c:f>
              <c:numCache>
                <c:formatCode>m/d/yyyy</c:formatCode>
                <c:ptCount val="9"/>
                <c:pt idx="1">
                  <c:v>45845</c:v>
                </c:pt>
                <c:pt idx="2">
                  <c:v>45859</c:v>
                </c:pt>
                <c:pt idx="3">
                  <c:v>45884</c:v>
                </c:pt>
                <c:pt idx="4">
                  <c:v>45912</c:v>
                </c:pt>
                <c:pt idx="5">
                  <c:v>45926</c:v>
                </c:pt>
                <c:pt idx="6">
                  <c:v>45993</c:v>
                </c:pt>
              </c:numCache>
            </c:numRef>
          </c:xVal>
          <c:yVal>
            <c:numRef>
              <c:f>'HL Timeline'!$F$41:$F$49</c:f>
              <c:numCache>
                <c:formatCode>General</c:formatCode>
                <c:ptCount val="9"/>
                <c:pt idx="1">
                  <c:v>30</c:v>
                </c:pt>
                <c:pt idx="2">
                  <c:v>25</c:v>
                </c:pt>
                <c:pt idx="3">
                  <c:v>20</c:v>
                </c:pt>
                <c:pt idx="4">
                  <c:v>15</c:v>
                </c:pt>
                <c:pt idx="5">
                  <c:v>10</c:v>
                </c:pt>
                <c:pt idx="6">
                  <c:v>5</c:v>
                </c:pt>
              </c:numCache>
            </c:numRef>
          </c:yVal>
          <c:smooth val="0"/>
          <c:extLst>
            <c:ext xmlns:c15="http://schemas.microsoft.com/office/drawing/2012/chart" uri="{02D57815-91ED-43cb-92C2-25804820EDAC}">
              <c15:datalabelsRange>
                <c15:f>'HL Timeline'!$E$41:$E$49</c15:f>
                <c15:dlblRangeCache>
                  <c:ptCount val="9"/>
                  <c:pt idx="1">
                    <c:v>Start, Monday July 7</c:v>
                  </c:pt>
                  <c:pt idx="2">
                    <c:v>End Discovery</c:v>
                  </c:pt>
                  <c:pt idx="3">
                    <c:v>Phase 1 Complete</c:v>
                  </c:pt>
                  <c:pt idx="4">
                    <c:v>Phase 2 Complete</c:v>
                  </c:pt>
                  <c:pt idx="5">
                    <c:v>Phase 3 Complete</c:v>
                  </c:pt>
                  <c:pt idx="6">
                    <c:v>Final Handoff</c:v>
                  </c:pt>
                  <c:pt idx="8">
                    <c:v>Insert new rows above this one</c:v>
                  </c:pt>
                </c15:dlblRangeCache>
              </c15:datalabelsRange>
            </c:ext>
            <c:ext xmlns:c16="http://schemas.microsoft.com/office/drawing/2014/chart" uri="{C3380CC4-5D6E-409C-BE32-E72D297353CC}">
              <c16:uniqueId val="{00000000-D75F-47E9-9661-163A2FF19FEB}"/>
            </c:ext>
          </c:extLst>
        </c:ser>
        <c:dLbls>
          <c:showLegendKey val="0"/>
          <c:showVal val="0"/>
          <c:showCatName val="0"/>
          <c:showSerName val="0"/>
          <c:showPercent val="0"/>
          <c:showBubbleSize val="0"/>
        </c:dLbls>
        <c:axId val="484833240"/>
        <c:axId val="484834552"/>
      </c:scatterChart>
      <c:valAx>
        <c:axId val="484833240"/>
        <c:scaling>
          <c:orientation val="minMax"/>
        </c:scaling>
        <c:delete val="0"/>
        <c:axPos val="b"/>
        <c:numFmt formatCode="m/d/yyyy" sourceLinked="1"/>
        <c:majorTickMark val="cross"/>
        <c:minorTickMark val="none"/>
        <c:tickLblPos val="nextTo"/>
        <c:spPr>
          <a:noFill/>
          <a:ln w="63500" cap="flat" cmpd="sng" algn="ctr">
            <a:solidFill>
              <a:schemeClr val="tx1">
                <a:lumMod val="50000"/>
                <a:lumOff val="50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84834552"/>
        <c:crosses val="autoZero"/>
        <c:crossBetween val="midCat"/>
      </c:valAx>
      <c:valAx>
        <c:axId val="484834552"/>
        <c:scaling>
          <c:orientation val="minMax"/>
          <c:max val="50"/>
          <c:min val="-100"/>
        </c:scaling>
        <c:delete val="1"/>
        <c:axPos val="l"/>
        <c:numFmt formatCode="General" sourceLinked="1"/>
        <c:majorTickMark val="out"/>
        <c:minorTickMark val="none"/>
        <c:tickLblPos val="nextTo"/>
        <c:crossAx val="484833240"/>
        <c:crosses val="autoZero"/>
        <c:crossBetween val="midCat"/>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noFill/>
      <a:round/>
    </a:ln>
    <a:effectLst/>
  </c:spPr>
  <c:txPr>
    <a:bodyPr/>
    <a:lstStyle/>
    <a:p>
      <a:pPr>
        <a:defRPr/>
      </a:pPr>
      <a:endParaRPr lang="en-US"/>
    </a:p>
  </c:txPr>
  <c:printSettings>
    <c:headerFooter/>
    <c:pageMargins b="0.75" l="0.7" r="0.7" t="0.75" header="0.3" footer="0.3"/>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978185383786448E-2"/>
          <c:y val="7.8828945337177894E-2"/>
          <c:w val="0.87548045355302873"/>
          <c:h val="0.89401558523578717"/>
        </c:manualLayout>
      </c:layout>
      <c:scatterChart>
        <c:scatterStyle val="lineMarker"/>
        <c:varyColors val="0"/>
        <c:ser>
          <c:idx val="1"/>
          <c:order val="0"/>
          <c:tx>
            <c:v>Detailed Tasks</c:v>
          </c:tx>
          <c:spPr>
            <a:ln w="25400" cap="rnd">
              <a:noFill/>
              <a:round/>
            </a:ln>
            <a:effectLst/>
          </c:spPr>
          <c:marker>
            <c:symbol val="diamond"/>
            <c:size val="12"/>
            <c:spPr>
              <a:solidFill>
                <a:schemeClr val="accent1">
                  <a:lumMod val="60000"/>
                  <a:lumOff val="40000"/>
                </a:schemeClr>
              </a:solidFill>
              <a:ln w="9525">
                <a:noFill/>
              </a:ln>
              <a:effectLst/>
            </c:spPr>
          </c:marker>
          <c:dPt>
            <c:idx val="10"/>
            <c:marker>
              <c:spPr>
                <a:solidFill>
                  <a:schemeClr val="accent6">
                    <a:lumMod val="75000"/>
                  </a:schemeClr>
                </a:solidFill>
                <a:ln w="9525">
                  <a:noFill/>
                </a:ln>
                <a:effectLst/>
              </c:spPr>
            </c:marker>
            <c:bubble3D val="0"/>
          </c:dPt>
          <c:dPt>
            <c:idx val="11"/>
            <c:marker>
              <c:symbol val="circle"/>
              <c:size val="14"/>
              <c:spPr>
                <a:solidFill>
                  <a:srgbClr val="00B050"/>
                </a:solidFill>
                <a:ln w="9525">
                  <a:noFill/>
                </a:ln>
                <a:effectLst/>
              </c:spPr>
            </c:marker>
            <c:bubble3D val="0"/>
            <c:extLst>
              <c:ext xmlns:c16="http://schemas.microsoft.com/office/drawing/2014/chart" uri="{C3380CC4-5D6E-409C-BE32-E72D297353CC}">
                <c16:uniqueId val="{00000005-6071-4823-A188-1C153099F83B}"/>
              </c:ext>
            </c:extLst>
          </c:dPt>
          <c:dPt>
            <c:idx val="14"/>
            <c:marker>
              <c:symbol val="picture"/>
              <c:spPr>
                <a:blipFill>
                  <a:blip xmlns:r="http://schemas.openxmlformats.org/officeDocument/2006/relationships" r:embed="rId1"/>
                  <a:stretch>
                    <a:fillRect/>
                  </a:stretch>
                </a:blipFill>
                <a:ln w="9525">
                  <a:noFill/>
                </a:ln>
                <a:effectLst/>
              </c:spPr>
            </c:marker>
            <c:bubble3D val="0"/>
          </c:dPt>
          <c:dLbls>
            <c:dLbl>
              <c:idx val="0"/>
              <c:layout>
                <c:manualLayout>
                  <c:x val="-0.18979667072315121"/>
                  <c:y val="-1.0913308586475188E-2"/>
                </c:manualLayout>
              </c:layout>
              <c:tx>
                <c:rich>
                  <a:bodyPr/>
                  <a:lstStyle/>
                  <a:p>
                    <a:fld id="{B18603D7-3E7F-413E-9261-560EAA8DBEE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1C16-4EEE-A0D5-6F17C6217646}"/>
                </c:ext>
              </c:extLst>
            </c:dLbl>
            <c:dLbl>
              <c:idx val="1"/>
              <c:layout>
                <c:manualLayout>
                  <c:x val="-0.17163429199547192"/>
                  <c:y val="3.0011598612806768E-2"/>
                </c:manualLayout>
              </c:layout>
              <c:tx>
                <c:rich>
                  <a:bodyPr/>
                  <a:lstStyle/>
                  <a:p>
                    <a:fld id="{777723DC-1691-41F5-AC5A-64AD37B537B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1C16-4EEE-A0D5-6F17C6217646}"/>
                </c:ext>
              </c:extLst>
            </c:dLbl>
            <c:dLbl>
              <c:idx val="2"/>
              <c:layout>
                <c:manualLayout>
                  <c:x val="-0.21587956873232125"/>
                  <c:y val="6.2751524372232428E-2"/>
                </c:manualLayout>
              </c:layout>
              <c:tx>
                <c:rich>
                  <a:bodyPr/>
                  <a:lstStyle/>
                  <a:p>
                    <a:fld id="{33C1DD92-662E-4D6F-B17B-FC557C2F076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1C16-4EEE-A0D5-6F17C6217646}"/>
                </c:ext>
              </c:extLst>
            </c:dLbl>
            <c:dLbl>
              <c:idx val="3"/>
              <c:layout>
                <c:manualLayout>
                  <c:x val="-0.21866027923153902"/>
                  <c:y val="5.4566542932375839E-2"/>
                </c:manualLayout>
              </c:layout>
              <c:tx>
                <c:rich>
                  <a:bodyPr/>
                  <a:lstStyle/>
                  <a:p>
                    <a:fld id="{3DFF914D-827B-4174-9154-76E21494F06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1C16-4EEE-A0D5-6F17C6217646}"/>
                </c:ext>
              </c:extLst>
            </c:dLbl>
            <c:dLbl>
              <c:idx val="4"/>
              <c:layout>
                <c:manualLayout>
                  <c:x val="-0.19394077500407739"/>
                  <c:y val="-1.909829002633158E-2"/>
                </c:manualLayout>
              </c:layout>
              <c:tx>
                <c:rich>
                  <a:bodyPr/>
                  <a:lstStyle/>
                  <a:p>
                    <a:fld id="{DB17C9A7-B011-422F-9BE9-E30C32AE66C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1C16-4EEE-A0D5-6F17C6217646}"/>
                </c:ext>
              </c:extLst>
            </c:dLbl>
            <c:dLbl>
              <c:idx val="5"/>
              <c:tx>
                <c:rich>
                  <a:bodyPr/>
                  <a:lstStyle/>
                  <a:p>
                    <a:fld id="{14CE593D-877C-4237-BAC0-F4BD1863176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C16-4EEE-A0D5-6F17C6217646}"/>
                </c:ext>
              </c:extLst>
            </c:dLbl>
            <c:dLbl>
              <c:idx val="6"/>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6-1C16-4EEE-A0D5-6F17C6217646}"/>
                </c:ext>
              </c:extLst>
            </c:dLbl>
            <c:dLbl>
              <c:idx val="7"/>
              <c:tx>
                <c:rich>
                  <a:bodyPr/>
                  <a:lstStyle/>
                  <a:p>
                    <a:fld id="{C96F9784-1B8A-4B4F-9116-B8ED80813AD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C16-4EEE-A0D5-6F17C6217646}"/>
                </c:ext>
              </c:extLst>
            </c:dLbl>
            <c:dLbl>
              <c:idx val="8"/>
              <c:tx>
                <c:rich>
                  <a:bodyPr/>
                  <a:lstStyle/>
                  <a:p>
                    <a:fld id="{B5FDB874-B11D-4E8B-9C40-73697FEFE1F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071-4823-A188-1C153099F83B}"/>
                </c:ext>
              </c:extLst>
            </c:dLbl>
            <c:dLbl>
              <c:idx val="9"/>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6071-4823-A188-1C153099F83B}"/>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Lst>
            </c:dLbl>
            <c:dLbl>
              <c:idx val="11"/>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6071-4823-A188-1C153099F83B}"/>
                </c:ext>
              </c:extLst>
            </c:dLbl>
            <c:dLbl>
              <c:idx val="12"/>
              <c:layout>
                <c:manualLayout>
                  <c:x val="-4.8044732633919507E-2"/>
                  <c:y val="-4.6968044414588024E-2"/>
                </c:manualLayout>
              </c:layout>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1"/>
                </c:ext>
              </c:extLst>
            </c:dLbl>
            <c:dLbl>
              <c:idx val="13"/>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6071-4823-A188-1C153099F83B}"/>
                </c:ext>
              </c:extLst>
            </c:dLbl>
            <c:dLbl>
              <c:idx val="14"/>
              <c:layout>
                <c:manualLayout>
                  <c:x val="-6.7750610161542019E-2"/>
                  <c:y val="-4.6968044414588024E-2"/>
                </c:manualLayout>
              </c:layout>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1"/>
                </c:ext>
              </c:extLst>
            </c:dLbl>
            <c:dLbl>
              <c:idx val="15"/>
              <c:layout>
                <c:manualLayout>
                  <c:x val="-3.5577798129899509E-2"/>
                  <c:y val="-4.42397172679692E-2"/>
                </c:manualLayout>
              </c:layout>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1"/>
                </c:ext>
              </c:extLst>
            </c:dLbl>
            <c:dLbl>
              <c:idx val="16"/>
              <c:layout>
                <c:manualLayout>
                  <c:x val="1.0850694025579867E-2"/>
                  <c:y val="-3.3326408681494016E-2"/>
                </c:manualLayout>
              </c:layout>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1"/>
                </c:ext>
              </c:extLst>
            </c:dLbl>
            <c:dLbl>
              <c:idx val="17"/>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6071-4823-A188-1C153099F83B}"/>
                </c:ext>
              </c:extLst>
            </c:dLbl>
            <c:spPr>
              <a:solidFill>
                <a:schemeClr val="bg1">
                  <a:alpha val="6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errBars>
            <c:errDir val="x"/>
            <c:errBarType val="plus"/>
            <c:errValType val="cust"/>
            <c:noEndCap val="1"/>
            <c:plus>
              <c:numRef>
                <c:f>'HL Timeline'!$D$30:$D$37</c:f>
                <c:numCache>
                  <c:formatCode>General</c:formatCode>
                  <c:ptCount val="8"/>
                  <c:pt idx="1">
                    <c:v>15</c:v>
                  </c:pt>
                  <c:pt idx="2">
                    <c:v>20</c:v>
                  </c:pt>
                  <c:pt idx="3">
                    <c:v>24</c:v>
                  </c:pt>
                  <c:pt idx="4">
                    <c:v>76</c:v>
                  </c:pt>
                  <c:pt idx="5">
                    <c:v>20</c:v>
                  </c:pt>
                </c:numCache>
              </c:numRef>
            </c:plus>
            <c:minus>
              <c:numLit>
                <c:formatCode>General</c:formatCode>
                <c:ptCount val="1"/>
                <c:pt idx="0">
                  <c:v>1</c:v>
                </c:pt>
              </c:numLit>
            </c:minus>
            <c:spPr>
              <a:noFill/>
              <a:ln w="152400" cap="flat" cmpd="sng" algn="ctr">
                <a:solidFill>
                  <a:schemeClr val="accent1"/>
                </a:solidFill>
                <a:round/>
              </a:ln>
              <a:effectLst/>
            </c:spPr>
          </c:errBars>
          <c:errBars>
            <c:errDir val="y"/>
            <c:errBarType val="minus"/>
            <c:errValType val="cust"/>
            <c:noEndCap val="1"/>
            <c:plus>
              <c:numLit>
                <c:formatCode>General</c:formatCode>
                <c:ptCount val="1"/>
                <c:pt idx="0">
                  <c:v>0</c:v>
                </c:pt>
              </c:numLit>
            </c:plus>
            <c:minus>
              <c:numRef>
                <c:f>'HL Timeline'!$G$30:$G$37</c:f>
                <c:numCache>
                  <c:formatCode>General</c:formatCode>
                  <c:ptCount val="8"/>
                  <c:pt idx="1">
                    <c:v>-25</c:v>
                  </c:pt>
                  <c:pt idx="2">
                    <c:v>-15</c:v>
                  </c:pt>
                  <c:pt idx="3">
                    <c:v>-15</c:v>
                  </c:pt>
                  <c:pt idx="4">
                    <c:v>-80</c:v>
                  </c:pt>
                  <c:pt idx="5">
                    <c:v>-30</c:v>
                  </c:pt>
                </c:numCache>
              </c:numRef>
            </c:minus>
            <c:spPr>
              <a:noFill/>
              <a:ln w="12700" cap="flat" cmpd="sng" algn="ctr">
                <a:solidFill>
                  <a:schemeClr val="accent1">
                    <a:lumMod val="75000"/>
                    <a:alpha val="70000"/>
                  </a:schemeClr>
                </a:solidFill>
                <a:prstDash val="solid"/>
                <a:round/>
              </a:ln>
              <a:effectLst/>
            </c:spPr>
          </c:errBars>
          <c:xVal>
            <c:numRef>
              <c:f>'Detailed Timeline'!$B$31:$B$48</c:f>
              <c:numCache>
                <c:formatCode>m/d/yyyy</c:formatCode>
                <c:ptCount val="18"/>
                <c:pt idx="0">
                  <c:v>45845</c:v>
                </c:pt>
                <c:pt idx="1">
                  <c:v>45852</c:v>
                </c:pt>
                <c:pt idx="2">
                  <c:v>45859</c:v>
                </c:pt>
                <c:pt idx="3">
                  <c:v>45867</c:v>
                </c:pt>
                <c:pt idx="4">
                  <c:v>45880</c:v>
                </c:pt>
                <c:pt idx="5">
                  <c:v>45887</c:v>
                </c:pt>
                <c:pt idx="6">
                  <c:v>45894</c:v>
                </c:pt>
                <c:pt idx="7">
                  <c:v>45902</c:v>
                </c:pt>
                <c:pt idx="8">
                  <c:v>45908</c:v>
                </c:pt>
                <c:pt idx="9">
                  <c:v>45915</c:v>
                </c:pt>
                <c:pt idx="10">
                  <c:v>45922</c:v>
                </c:pt>
                <c:pt idx="11">
                  <c:v>45929</c:v>
                </c:pt>
                <c:pt idx="12">
                  <c:v>45936</c:v>
                </c:pt>
                <c:pt idx="13">
                  <c:v>45943</c:v>
                </c:pt>
                <c:pt idx="14">
                  <c:v>45950</c:v>
                </c:pt>
                <c:pt idx="15">
                  <c:v>45957</c:v>
                </c:pt>
                <c:pt idx="16">
                  <c:v>45964</c:v>
                </c:pt>
                <c:pt idx="17">
                  <c:v>45971</c:v>
                </c:pt>
              </c:numCache>
            </c:numRef>
          </c:xVal>
          <c:yVal>
            <c:numRef>
              <c:f>'Detailed Timeline'!$F$31:$F$48</c:f>
              <c:numCache>
                <c:formatCode>General</c:formatCode>
                <c:ptCount val="18"/>
                <c:pt idx="0">
                  <c:v>-20</c:v>
                </c:pt>
                <c:pt idx="1">
                  <c:v>-20</c:v>
                </c:pt>
                <c:pt idx="2">
                  <c:v>-40</c:v>
                </c:pt>
                <c:pt idx="3">
                  <c:v>-40</c:v>
                </c:pt>
                <c:pt idx="4">
                  <c:v>-60</c:v>
                </c:pt>
                <c:pt idx="5">
                  <c:v>-60</c:v>
                </c:pt>
                <c:pt idx="6">
                  <c:v>-60</c:v>
                </c:pt>
                <c:pt idx="7">
                  <c:v>-30</c:v>
                </c:pt>
                <c:pt idx="8">
                  <c:v>-30</c:v>
                </c:pt>
                <c:pt idx="9">
                  <c:v>-50</c:v>
                </c:pt>
                <c:pt idx="10">
                  <c:v>-50</c:v>
                </c:pt>
                <c:pt idx="11">
                  <c:v>-50</c:v>
                </c:pt>
                <c:pt idx="12">
                  <c:v>-50</c:v>
                </c:pt>
                <c:pt idx="13">
                  <c:v>-50</c:v>
                </c:pt>
                <c:pt idx="14">
                  <c:v>-50</c:v>
                </c:pt>
                <c:pt idx="15">
                  <c:v>-50</c:v>
                </c:pt>
                <c:pt idx="16">
                  <c:v>-50</c:v>
                </c:pt>
                <c:pt idx="17">
                  <c:v>-50</c:v>
                </c:pt>
              </c:numCache>
            </c:numRef>
          </c:yVal>
          <c:smooth val="0"/>
          <c:extLst>
            <c:ext xmlns:c15="http://schemas.microsoft.com/office/drawing/2012/chart" uri="{02D57815-91ED-43cb-92C2-25804820EDAC}">
              <c15:datalabelsRange>
                <c15:f>'HL Timeline'!$E$41:$E$49</c15:f>
                <c15:dlblRangeCache>
                  <c:ptCount val="9"/>
                  <c:pt idx="1">
                    <c:v>Start, Monday July 7</c:v>
                  </c:pt>
                  <c:pt idx="2">
                    <c:v>End Discovery</c:v>
                  </c:pt>
                  <c:pt idx="3">
                    <c:v>Phase 1 Complete</c:v>
                  </c:pt>
                  <c:pt idx="4">
                    <c:v>Phase 2 Complete</c:v>
                  </c:pt>
                  <c:pt idx="5">
                    <c:v>Phase 3 Complete</c:v>
                  </c:pt>
                  <c:pt idx="6">
                    <c:v>Final Handoff</c:v>
                  </c:pt>
                  <c:pt idx="8">
                    <c:v>Insert new rows above this one</c:v>
                  </c:pt>
                </c15:dlblRangeCache>
              </c15:datalabelsRange>
            </c:ext>
            <c:ext xmlns:c16="http://schemas.microsoft.com/office/drawing/2014/chart" uri="{C3380CC4-5D6E-409C-BE32-E72D297353CC}">
              <c16:uniqueId val="{00000015-1C16-4EEE-A0D5-6F17C6217646}"/>
            </c:ext>
          </c:extLst>
        </c:ser>
        <c:ser>
          <c:idx val="0"/>
          <c:order val="1"/>
          <c:tx>
            <c:v>Detailed Milestones</c:v>
          </c:tx>
          <c:spPr>
            <a:ln w="19050">
              <a:noFill/>
            </a:ln>
          </c:spPr>
          <c:marker>
            <c:symbol val="diamond"/>
            <c:size val="14"/>
            <c:spPr>
              <a:solidFill>
                <a:schemeClr val="tx1"/>
              </a:solidFill>
              <a:ln w="9525">
                <a:noFill/>
              </a:ln>
              <a:effectLst/>
            </c:spPr>
          </c:marker>
          <c:errBars>
            <c:errDir val="y"/>
            <c:errBarType val="minus"/>
            <c:errValType val="percentage"/>
            <c:noEndCap val="1"/>
            <c:val val="100"/>
            <c:spPr>
              <a:noFill/>
              <a:ln w="12700" cap="flat" cmpd="sng" algn="ctr">
                <a:solidFill>
                  <a:schemeClr val="tx1">
                    <a:lumMod val="75000"/>
                    <a:lumOff val="25000"/>
                  </a:schemeClr>
                </a:solidFill>
                <a:prstDash val="dash"/>
                <a:round/>
              </a:ln>
              <a:effectLst/>
            </c:spPr>
          </c:errBars>
          <c:xVal>
            <c:numRef>
              <c:f>'Detailed Timeline'!$B$54:$B$59</c:f>
              <c:numCache>
                <c:formatCode>m/d/yyyy</c:formatCode>
                <c:ptCount val="6"/>
                <c:pt idx="0">
                  <c:v>45845</c:v>
                </c:pt>
                <c:pt idx="1">
                  <c:v>45859</c:v>
                </c:pt>
                <c:pt idx="2">
                  <c:v>45884</c:v>
                </c:pt>
                <c:pt idx="3">
                  <c:v>45912</c:v>
                </c:pt>
                <c:pt idx="4">
                  <c:v>45926</c:v>
                </c:pt>
                <c:pt idx="5">
                  <c:v>45993</c:v>
                </c:pt>
              </c:numCache>
            </c:numRef>
          </c:xVal>
          <c:yVal>
            <c:numRef>
              <c:f>'Detailed Timeline'!$F$54:$F$59</c:f>
              <c:numCache>
                <c:formatCode>General</c:formatCode>
                <c:ptCount val="6"/>
                <c:pt idx="0">
                  <c:v>30</c:v>
                </c:pt>
                <c:pt idx="1">
                  <c:v>25</c:v>
                </c:pt>
                <c:pt idx="2">
                  <c:v>20</c:v>
                </c:pt>
                <c:pt idx="3">
                  <c:v>15</c:v>
                </c:pt>
                <c:pt idx="4">
                  <c:v>10</c:v>
                </c:pt>
                <c:pt idx="5">
                  <c:v>5</c:v>
                </c:pt>
              </c:numCache>
            </c:numRef>
          </c:yVal>
          <c:smooth val="0"/>
          <c:extLst>
            <c:ext xmlns:c16="http://schemas.microsoft.com/office/drawing/2014/chart" uri="{C3380CC4-5D6E-409C-BE32-E72D297353CC}">
              <c16:uniqueId val="{0000001F-1C16-4EEE-A0D5-6F17C6217646}"/>
            </c:ext>
          </c:extLst>
        </c:ser>
        <c:dLbls>
          <c:showLegendKey val="0"/>
          <c:showVal val="0"/>
          <c:showCatName val="0"/>
          <c:showSerName val="0"/>
          <c:showPercent val="0"/>
          <c:showBubbleSize val="0"/>
        </c:dLbls>
        <c:axId val="484833240"/>
        <c:axId val="484834552"/>
      </c:scatterChart>
      <c:valAx>
        <c:axId val="484833240"/>
        <c:scaling>
          <c:orientation val="minMax"/>
        </c:scaling>
        <c:delete val="0"/>
        <c:axPos val="b"/>
        <c:numFmt formatCode="m/d/yyyy" sourceLinked="1"/>
        <c:majorTickMark val="cross"/>
        <c:minorTickMark val="none"/>
        <c:tickLblPos val="nextTo"/>
        <c:spPr>
          <a:noFill/>
          <a:ln w="63500" cap="flat" cmpd="sng" algn="ctr">
            <a:solidFill>
              <a:schemeClr val="tx1">
                <a:lumMod val="50000"/>
                <a:lumOff val="50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84834552"/>
        <c:crosses val="autoZero"/>
        <c:crossBetween val="midCat"/>
      </c:valAx>
      <c:valAx>
        <c:axId val="484834552"/>
        <c:scaling>
          <c:orientation val="minMax"/>
          <c:max val="50"/>
          <c:min val="-100"/>
        </c:scaling>
        <c:delete val="1"/>
        <c:axPos val="l"/>
        <c:numFmt formatCode="General" sourceLinked="1"/>
        <c:majorTickMark val="out"/>
        <c:minorTickMark val="none"/>
        <c:tickLblPos val="nextTo"/>
        <c:crossAx val="484833240"/>
        <c:crosses val="autoZero"/>
        <c:crossBetween val="midCat"/>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noFill/>
      <a:round/>
    </a:ln>
    <a:effectLst/>
  </c:spPr>
  <c:txPr>
    <a:bodyPr/>
    <a:lstStyle/>
    <a:p>
      <a:pPr>
        <a:defRPr/>
      </a:pPr>
      <a:endParaRPr lang="en-US"/>
    </a:p>
  </c:tx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vertex42.com/?utm_source=ms&amp;utm_medium=file&amp;utm_campaign=office&amp;utm_term=timeline&amp;utm_content=logo"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vertex42.com/?utm_source=ms&amp;utm_medium=file&amp;utm_campaign=office&amp;utm_term=timeline&amp;utm_content=logo"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utm_source=ms&amp;utm_medium=file&amp;utm_campaign=office&amp;utm_term=timeline&amp;utm_content=logo" TargetMode="External"/></Relationships>
</file>

<file path=xl/drawings/drawing1.xml><?xml version="1.0" encoding="utf-8"?>
<xdr:wsDr xmlns:xdr="http://schemas.openxmlformats.org/drawingml/2006/spreadsheetDrawing" xmlns:a="http://schemas.openxmlformats.org/drawingml/2006/main">
  <xdr:twoCellAnchor>
    <xdr:from>
      <xdr:col>1</xdr:col>
      <xdr:colOff>23813</xdr:colOff>
      <xdr:row>0</xdr:row>
      <xdr:rowOff>100012</xdr:rowOff>
    </xdr:from>
    <xdr:to>
      <xdr:col>7</xdr:col>
      <xdr:colOff>1</xdr:colOff>
      <xdr:row>25</xdr:row>
      <xdr:rowOff>190499</xdr:rowOff>
    </xdr:to>
    <xdr:graphicFrame macro="">
      <xdr:nvGraphicFramePr>
        <xdr:cNvPr id="3" name="Chart 2">
          <a:extLst>
            <a:ext uri="{FF2B5EF4-FFF2-40B4-BE49-F238E27FC236}">
              <a16:creationId xmlns:a16="http://schemas.microsoft.com/office/drawing/2014/main" id="{804101E9-334F-4A84-8D62-96D9C4F48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0</xdr:colOff>
      <xdr:row>0</xdr:row>
      <xdr:rowOff>66675</xdr:rowOff>
    </xdr:from>
    <xdr:to>
      <xdr:col>9</xdr:col>
      <xdr:colOff>1905000</xdr:colOff>
      <xdr:row>2</xdr:row>
      <xdr:rowOff>114300</xdr:rowOff>
    </xdr:to>
    <xdr:pic>
      <xdr:nvPicPr>
        <xdr:cNvPr id="4" name="Picture 3">
          <a:hlinkClick xmlns:r="http://schemas.openxmlformats.org/officeDocument/2006/relationships" r:id="rId2"/>
          <a:extLst>
            <a:ext uri="{FF2B5EF4-FFF2-40B4-BE49-F238E27FC236}">
              <a16:creationId xmlns:a16="http://schemas.microsoft.com/office/drawing/2014/main" id="{6324F52B-D3EC-4F40-ADA0-198ADBB9794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096375" y="66675"/>
          <a:ext cx="1905000"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23813</xdr:colOff>
      <xdr:row>0</xdr:row>
      <xdr:rowOff>100012</xdr:rowOff>
    </xdr:from>
    <xdr:to>
      <xdr:col>7</xdr:col>
      <xdr:colOff>1</xdr:colOff>
      <xdr:row>25</xdr:row>
      <xdr:rowOff>190499</xdr:rowOff>
    </xdr:to>
    <xdr:graphicFrame macro="">
      <xdr:nvGraphicFramePr>
        <xdr:cNvPr id="2" name="Chart 1">
          <a:extLst>
            <a:ext uri="{FF2B5EF4-FFF2-40B4-BE49-F238E27FC236}">
              <a16:creationId xmlns:a16="http://schemas.microsoft.com/office/drawing/2014/main" id="{5C9AB10B-63C2-4952-B570-426251A16F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0</xdr:colOff>
      <xdr:row>0</xdr:row>
      <xdr:rowOff>66675</xdr:rowOff>
    </xdr:from>
    <xdr:to>
      <xdr:col>9</xdr:col>
      <xdr:colOff>1905000</xdr:colOff>
      <xdr:row>2</xdr:row>
      <xdr:rowOff>114300</xdr:rowOff>
    </xdr:to>
    <xdr:pic>
      <xdr:nvPicPr>
        <xdr:cNvPr id="3" name="Picture 2">
          <a:hlinkClick xmlns:r="http://schemas.openxmlformats.org/officeDocument/2006/relationships" r:id="rId2"/>
          <a:extLst>
            <a:ext uri="{FF2B5EF4-FFF2-40B4-BE49-F238E27FC236}">
              <a16:creationId xmlns:a16="http://schemas.microsoft.com/office/drawing/2014/main" id="{CC77F898-E404-473C-A10D-84C121FF5FC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197340" y="66675"/>
          <a:ext cx="1905000" cy="4133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9549CDB1-A6FB-48C4-AD33-3E59423C4A3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timeline.html?utm_source=ms&amp;utm_medium=file&amp;utm_campaign=office&amp;utm_term=project&amp;utm_content=title" TargetMode="External"/><Relationship Id="rId1" Type="http://schemas.openxmlformats.org/officeDocument/2006/relationships/hyperlink" Target="https://www.vertex42.com/ExcelTemplates/timeline.html?utm_source=ms&amp;utm_medium=file&amp;utm_campaign=office&amp;utm_term=project&amp;utm_content=url" TargetMode="Externa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vertex42.com/ExcelTemplates/timeline.html?utm_source=ms&amp;utm_medium=file&amp;utm_campaign=office&amp;utm_term=project&amp;utm_content=title" TargetMode="External"/><Relationship Id="rId1" Type="http://schemas.openxmlformats.org/officeDocument/2006/relationships/hyperlink" Target="https://www.vertex42.com/ExcelTemplates/timeline.html?utm_source=ms&amp;utm_medium=file&amp;utm_campaign=office&amp;utm_term=project&amp;utm_content=ur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vertex42.com/ExcelTemplates/project-timeline.html?utm_source=ms&amp;utm_medium=file&amp;utm_campaign=office&amp;utm_content=title" TargetMode="External"/><Relationship Id="rId2" Type="http://schemas.openxmlformats.org/officeDocument/2006/relationships/hyperlink" Target="https://www.vertex42.com/ExcelTemplates/excel-project-management.html?utm_source=ms&amp;utm_medium=file&amp;utm_campaign=office&amp;utm_term=timeline&amp;utm_content=more" TargetMode="External"/><Relationship Id="rId1" Type="http://schemas.openxmlformats.org/officeDocument/2006/relationships/hyperlink" Target="https://www.vertex42.com/ExcelTemplates/timeline.html?utm_source=ms&amp;utm_medium=file&amp;utm_campaign=office&amp;utm_term=timeline&amp;utm_content=more" TargetMode="External"/><Relationship Id="rId6" Type="http://schemas.openxmlformats.org/officeDocument/2006/relationships/drawing" Target="../drawings/drawing3.xml"/><Relationship Id="rId5" Type="http://schemas.openxmlformats.org/officeDocument/2006/relationships/printerSettings" Target="../printerSettings/printerSettings2.bin"/><Relationship Id="rId4" Type="http://schemas.openxmlformats.org/officeDocument/2006/relationships/hyperlink" Target="https://www.vertex42.com/ExcelTemplates/project-timeline.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7259B-EED8-4A93-AA53-4C6B77EDE847}">
  <dimension ref="M16:O22"/>
  <sheetViews>
    <sheetView tabSelected="1" topLeftCell="L1" workbookViewId="0">
      <selection activeCell="S26" sqref="S26"/>
    </sheetView>
  </sheetViews>
  <sheetFormatPr defaultRowHeight="14.4" x14ac:dyDescent="0.3"/>
  <cols>
    <col min="13" max="13" width="20.33203125" bestFit="1" customWidth="1"/>
    <col min="14" max="14" width="9.109375" bestFit="1" customWidth="1"/>
    <col min="15" max="15" width="11.44140625" bestFit="1" customWidth="1"/>
    <col min="16" max="16" width="11.33203125" bestFit="1" customWidth="1"/>
    <col min="17" max="17" width="10.44140625" bestFit="1" customWidth="1"/>
    <col min="18" max="18" width="11.109375" bestFit="1" customWidth="1"/>
    <col min="20" max="20" width="12.109375" bestFit="1" customWidth="1"/>
  </cols>
  <sheetData>
    <row r="16" spans="13:15" x14ac:dyDescent="0.3">
      <c r="M16" s="43" t="s">
        <v>141</v>
      </c>
      <c r="N16" s="45" t="s">
        <v>142</v>
      </c>
      <c r="O16" s="47" t="s">
        <v>143</v>
      </c>
    </row>
    <row r="17" spans="13:15" x14ac:dyDescent="0.3">
      <c r="M17" t="s">
        <v>125</v>
      </c>
      <c r="N17" s="46">
        <v>2</v>
      </c>
      <c r="O17">
        <v>51500</v>
      </c>
    </row>
    <row r="18" spans="13:15" x14ac:dyDescent="0.3">
      <c r="M18" t="s">
        <v>126</v>
      </c>
      <c r="N18" s="46">
        <v>3</v>
      </c>
      <c r="O18">
        <v>127800</v>
      </c>
    </row>
    <row r="19" spans="13:15" x14ac:dyDescent="0.3">
      <c r="M19" t="s">
        <v>127</v>
      </c>
      <c r="N19" s="46">
        <v>4</v>
      </c>
      <c r="O19">
        <v>161800</v>
      </c>
    </row>
    <row r="20" spans="13:15" x14ac:dyDescent="0.3">
      <c r="M20" t="s">
        <v>128</v>
      </c>
      <c r="N20" s="46">
        <v>6</v>
      </c>
      <c r="O20">
        <v>217800</v>
      </c>
    </row>
    <row r="21" spans="13:15" x14ac:dyDescent="0.3">
      <c r="M21" t="s">
        <v>129</v>
      </c>
      <c r="N21" s="46">
        <v>8</v>
      </c>
      <c r="O21">
        <v>167200</v>
      </c>
    </row>
    <row r="22" spans="13:15" x14ac:dyDescent="0.3">
      <c r="M22" t="s">
        <v>144</v>
      </c>
      <c r="N22" s="46">
        <v>23</v>
      </c>
      <c r="O22">
        <v>726100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56499-DDCA-4EFF-883C-2C2F00925ACA}">
  <dimension ref="A19:H30"/>
  <sheetViews>
    <sheetView workbookViewId="0">
      <selection activeCell="J6" sqref="J6"/>
    </sheetView>
  </sheetViews>
  <sheetFormatPr defaultRowHeight="14.4" x14ac:dyDescent="0.3"/>
  <cols>
    <col min="1" max="1" width="20.33203125" bestFit="1" customWidth="1"/>
    <col min="2" max="2" width="9.109375" style="46" bestFit="1" customWidth="1"/>
    <col min="3" max="3" width="11.44140625" style="46" bestFit="1" customWidth="1"/>
    <col min="4" max="4" width="11.33203125" style="46" bestFit="1" customWidth="1"/>
    <col min="5" max="5" width="10.44140625" style="46" bestFit="1" customWidth="1"/>
    <col min="6" max="6" width="11.109375" style="46" bestFit="1" customWidth="1"/>
    <col min="7" max="7" width="8.77734375" bestFit="1" customWidth="1"/>
    <col min="8" max="8" width="12.109375" bestFit="1" customWidth="1"/>
  </cols>
  <sheetData>
    <row r="19" spans="1:8" x14ac:dyDescent="0.3">
      <c r="A19" t="s">
        <v>145</v>
      </c>
      <c r="G19" t="s">
        <v>137</v>
      </c>
      <c r="H19" t="s">
        <v>138</v>
      </c>
    </row>
    <row r="20" spans="1:8" x14ac:dyDescent="0.3">
      <c r="A20" s="44" t="s">
        <v>124</v>
      </c>
      <c r="B20" s="39" t="s">
        <v>125</v>
      </c>
      <c r="C20" s="39" t="s">
        <v>126</v>
      </c>
      <c r="D20" s="39" t="s">
        <v>127</v>
      </c>
      <c r="E20" s="39" t="s">
        <v>128</v>
      </c>
      <c r="F20" s="39" t="s">
        <v>129</v>
      </c>
    </row>
    <row r="21" spans="1:8" x14ac:dyDescent="0.3">
      <c r="A21" s="36" t="s">
        <v>130</v>
      </c>
      <c r="B21" s="48">
        <v>40</v>
      </c>
      <c r="C21" s="48">
        <v>40</v>
      </c>
      <c r="D21" s="48">
        <v>30</v>
      </c>
      <c r="E21" s="48">
        <v>20</v>
      </c>
      <c r="F21" s="48">
        <v>10</v>
      </c>
      <c r="G21" s="40">
        <v>225</v>
      </c>
      <c r="H21" s="41">
        <f>SUM(B21:F21)*G21</f>
        <v>31500</v>
      </c>
    </row>
    <row r="22" spans="1:8" x14ac:dyDescent="0.3">
      <c r="A22" s="36" t="s">
        <v>131</v>
      </c>
      <c r="B22" s="48">
        <v>10</v>
      </c>
      <c r="C22" s="48">
        <v>40</v>
      </c>
      <c r="D22" s="48">
        <v>40</v>
      </c>
      <c r="E22" s="48">
        <v>40</v>
      </c>
      <c r="F22" s="48">
        <v>10</v>
      </c>
      <c r="G22" s="40">
        <v>200</v>
      </c>
      <c r="H22" s="41">
        <f>SUM(B22:F22)*G22</f>
        <v>28000</v>
      </c>
    </row>
    <row r="23" spans="1:8" x14ac:dyDescent="0.3">
      <c r="A23" s="36" t="s">
        <v>132</v>
      </c>
      <c r="B23" s="48">
        <v>10</v>
      </c>
      <c r="C23" s="48">
        <v>40</v>
      </c>
      <c r="D23" s="48">
        <v>40</v>
      </c>
      <c r="E23" s="48">
        <v>40</v>
      </c>
      <c r="F23" s="48">
        <v>10</v>
      </c>
      <c r="G23" s="40">
        <v>175</v>
      </c>
      <c r="H23" s="41">
        <f>SUM(B23:F23)*G23</f>
        <v>24500</v>
      </c>
    </row>
    <row r="24" spans="1:8" x14ac:dyDescent="0.3">
      <c r="A24" s="36" t="s">
        <v>133</v>
      </c>
      <c r="B24" s="48">
        <v>20</v>
      </c>
      <c r="C24" s="48">
        <v>40</v>
      </c>
      <c r="D24" s="48">
        <v>40</v>
      </c>
      <c r="E24" s="48">
        <v>30</v>
      </c>
      <c r="F24" s="48">
        <v>20</v>
      </c>
      <c r="G24" s="40">
        <v>200</v>
      </c>
      <c r="H24" s="41">
        <f>SUM(B24:F24)*G24</f>
        <v>30000</v>
      </c>
    </row>
    <row r="25" spans="1:8" x14ac:dyDescent="0.3">
      <c r="A25" s="36" t="s">
        <v>134</v>
      </c>
      <c r="B25" s="48">
        <v>40</v>
      </c>
      <c r="C25" s="48">
        <v>40</v>
      </c>
      <c r="D25" s="48">
        <v>30</v>
      </c>
      <c r="E25" s="48">
        <v>20</v>
      </c>
      <c r="F25" s="48">
        <v>10</v>
      </c>
      <c r="G25" s="40">
        <v>150</v>
      </c>
      <c r="H25" s="41">
        <f>SUM(B25:F25)*G25</f>
        <v>21000</v>
      </c>
    </row>
    <row r="26" spans="1:8" x14ac:dyDescent="0.3">
      <c r="A26" s="36" t="s">
        <v>135</v>
      </c>
      <c r="B26" s="48">
        <v>20</v>
      </c>
      <c r="C26" s="48">
        <v>20</v>
      </c>
      <c r="D26" s="48">
        <v>20</v>
      </c>
      <c r="E26" s="48">
        <v>20</v>
      </c>
      <c r="F26" s="48">
        <v>20</v>
      </c>
      <c r="G26" s="40">
        <v>150</v>
      </c>
      <c r="H26" s="41">
        <f>SUM(B26:F26)*G26</f>
        <v>15000</v>
      </c>
    </row>
    <row r="27" spans="1:8" x14ac:dyDescent="0.3">
      <c r="A27" s="36" t="s">
        <v>136</v>
      </c>
      <c r="B27" s="48">
        <v>0</v>
      </c>
      <c r="C27" s="48">
        <v>10</v>
      </c>
      <c r="D27" s="48">
        <v>20</v>
      </c>
      <c r="E27" s="48">
        <v>30</v>
      </c>
      <c r="F27" s="48">
        <v>40</v>
      </c>
      <c r="G27" s="40">
        <v>160</v>
      </c>
      <c r="H27" s="41">
        <f>SUM(B27:F27)*G27</f>
        <v>16000</v>
      </c>
    </row>
    <row r="28" spans="1:8" x14ac:dyDescent="0.3">
      <c r="G28" t="s">
        <v>140</v>
      </c>
      <c r="H28" s="41">
        <f>SUM(H21:H27)</f>
        <v>166000</v>
      </c>
    </row>
    <row r="29" spans="1:8" x14ac:dyDescent="0.3">
      <c r="A29" s="36" t="s">
        <v>139</v>
      </c>
    </row>
    <row r="30" spans="1:8" x14ac:dyDescent="0.3">
      <c r="A30" s="42">
        <v>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D695-63DB-475B-89F7-AC927F169BD9}">
  <sheetPr>
    <pageSetUpPr fitToPage="1"/>
  </sheetPr>
  <dimension ref="B4:K49"/>
  <sheetViews>
    <sheetView showGridLines="0" topLeftCell="A10" zoomScaleNormal="100" workbookViewId="0">
      <selection activeCell="J29" sqref="J29"/>
    </sheetView>
  </sheetViews>
  <sheetFormatPr defaultRowHeight="14.4" x14ac:dyDescent="0.3"/>
  <cols>
    <col min="1" max="1" width="3.6640625" customWidth="1"/>
    <col min="2" max="2" width="17.33203125" customWidth="1"/>
    <col min="3" max="3" width="15.109375" customWidth="1"/>
    <col min="4" max="4" width="14.5546875" customWidth="1"/>
    <col min="5" max="5" width="36.88671875" customWidth="1"/>
    <col min="6" max="7" width="18.6640625" customWidth="1"/>
    <col min="8" max="8" width="3.6640625" customWidth="1"/>
    <col min="9" max="9" width="5.5546875" customWidth="1"/>
    <col min="10" max="10" width="33.88671875" customWidth="1"/>
  </cols>
  <sheetData>
    <row r="4" spans="10:11" x14ac:dyDescent="0.3">
      <c r="J4" s="28" t="s">
        <v>21</v>
      </c>
      <c r="K4" s="28"/>
    </row>
    <row r="5" spans="10:11" x14ac:dyDescent="0.3">
      <c r="J5" s="29" t="s">
        <v>22</v>
      </c>
      <c r="K5" s="29"/>
    </row>
    <row r="6" spans="10:11" x14ac:dyDescent="0.3">
      <c r="J6" s="1"/>
    </row>
    <row r="8" spans="10:11" x14ac:dyDescent="0.3">
      <c r="J8" s="30" t="s">
        <v>26</v>
      </c>
    </row>
    <row r="9" spans="10:11" x14ac:dyDescent="0.3">
      <c r="J9" s="31" t="s">
        <v>28</v>
      </c>
    </row>
    <row r="10" spans="10:11" x14ac:dyDescent="0.3">
      <c r="J10" s="31" t="s">
        <v>29</v>
      </c>
    </row>
    <row r="11" spans="10:11" x14ac:dyDescent="0.3">
      <c r="J11" s="31" t="s">
        <v>27</v>
      </c>
    </row>
    <row r="12" spans="10:11" x14ac:dyDescent="0.3">
      <c r="J12" s="31" t="s">
        <v>23</v>
      </c>
    </row>
    <row r="13" spans="10:11" x14ac:dyDescent="0.3">
      <c r="J13" s="31" t="s">
        <v>32</v>
      </c>
    </row>
    <row r="14" spans="10:11" x14ac:dyDescent="0.3">
      <c r="J14" s="31"/>
    </row>
    <row r="16" spans="10:11" x14ac:dyDescent="0.3">
      <c r="J16" s="30" t="s">
        <v>30</v>
      </c>
    </row>
    <row r="17" spans="2:10" x14ac:dyDescent="0.3">
      <c r="J17" s="31" t="s">
        <v>24</v>
      </c>
    </row>
    <row r="18" spans="2:10" x14ac:dyDescent="0.3">
      <c r="J18" s="31" t="s">
        <v>25</v>
      </c>
    </row>
    <row r="19" spans="2:10" x14ac:dyDescent="0.3">
      <c r="J19" s="31" t="s">
        <v>31</v>
      </c>
    </row>
    <row r="21" spans="2:10" x14ac:dyDescent="0.3">
      <c r="J21" s="31"/>
    </row>
    <row r="28" spans="2:10" ht="21" x14ac:dyDescent="0.4">
      <c r="B28" s="3" t="s">
        <v>7</v>
      </c>
      <c r="C28" s="3"/>
      <c r="D28" s="3"/>
    </row>
    <row r="29" spans="2:10" ht="21.75" customHeight="1" x14ac:dyDescent="0.3">
      <c r="B29" s="2" t="s">
        <v>8</v>
      </c>
      <c r="C29" s="2" t="s">
        <v>5</v>
      </c>
      <c r="D29" s="2" t="s">
        <v>4</v>
      </c>
      <c r="E29" s="2" t="s">
        <v>2</v>
      </c>
      <c r="F29" s="2" t="s">
        <v>9</v>
      </c>
      <c r="G29" s="2" t="s">
        <v>10</v>
      </c>
    </row>
    <row r="30" spans="2:10" s="16" customFormat="1" ht="10.199999999999999" x14ac:dyDescent="0.2">
      <c r="B30" s="13"/>
      <c r="C30" s="13"/>
      <c r="D30" s="14"/>
      <c r="E30" s="15"/>
      <c r="F30" s="14"/>
      <c r="G30" s="14"/>
      <c r="J30" s="17"/>
    </row>
    <row r="31" spans="2:10" ht="18" customHeight="1" x14ac:dyDescent="0.3">
      <c r="B31" s="9">
        <f>'HL Tasks'!A3</f>
        <v>45845</v>
      </c>
      <c r="C31" s="9">
        <f t="shared" ref="C31:C35" si="0">B31+D31-1</f>
        <v>45859</v>
      </c>
      <c r="D31" s="10">
        <v>15</v>
      </c>
      <c r="E31" s="6" t="str">
        <f>'HL Tasks'!D3&amp;" "&amp;CHAR(10)&amp;TEXT(B31,"mmm d")&amp;" - "&amp;TEXT(C31,"mmm d")</f>
        <v>Discovery &amp; Current State Review 
Jul 7 - Jul 21</v>
      </c>
      <c r="F31" s="10">
        <v>-25</v>
      </c>
      <c r="G31" s="10">
        <f>F31</f>
        <v>-25</v>
      </c>
    </row>
    <row r="32" spans="2:10" ht="18" customHeight="1" x14ac:dyDescent="0.3">
      <c r="B32" s="9">
        <f>'HL Tasks'!A4</f>
        <v>45859</v>
      </c>
      <c r="C32" s="9">
        <f t="shared" si="0"/>
        <v>45878</v>
      </c>
      <c r="D32" s="10">
        <v>20</v>
      </c>
      <c r="E32" s="6" t="str">
        <f>'HL Tasks'!D4&amp;" "&amp;CHAR(10)&amp;TEXT(B32,"mmm d")&amp;" - "&amp;TEXT(C32,"mmm d")</f>
        <v>Phase 1: MLOps Foundations 
Jul 21 - Aug 9</v>
      </c>
      <c r="F32" s="10">
        <f>F31-15</f>
        <v>-40</v>
      </c>
      <c r="G32" s="10">
        <f>F32-F31</f>
        <v>-15</v>
      </c>
    </row>
    <row r="33" spans="2:10" ht="18" customHeight="1" x14ac:dyDescent="0.3">
      <c r="B33" s="9">
        <f>'HL Tasks'!A5</f>
        <v>45880</v>
      </c>
      <c r="C33" s="9">
        <f t="shared" si="0"/>
        <v>45903</v>
      </c>
      <c r="D33" s="10">
        <v>24</v>
      </c>
      <c r="E33" s="6" t="str">
        <f>'HL Tasks'!D5&amp;" "&amp;CHAR(10)&amp;TEXT(B33,"mmm d")&amp;" - "&amp;TEXT(C33,"mmm d")</f>
        <v>Phase 2: Deployment &amp; Integration 
Aug 11 - Sep 3</v>
      </c>
      <c r="F33" s="10">
        <f>F32-15</f>
        <v>-55</v>
      </c>
      <c r="G33" s="10">
        <f>F33-F32</f>
        <v>-15</v>
      </c>
    </row>
    <row r="34" spans="2:10" ht="18" customHeight="1" x14ac:dyDescent="0.3">
      <c r="B34" s="9">
        <f>'HL Tasks'!A6</f>
        <v>45908</v>
      </c>
      <c r="C34" s="9">
        <f t="shared" si="0"/>
        <v>45983</v>
      </c>
      <c r="D34" s="10">
        <v>76</v>
      </c>
      <c r="E34" s="6" t="str">
        <f>'HL Tasks'!D6&amp;" "&amp;CHAR(10)&amp;TEXT(B34,"mmm d")&amp;" - "&amp;TEXT(C34,"mmm d")</f>
        <v>Phase 3: Monitoring &amp; Feedback 
Sep 8 - Nov 22</v>
      </c>
      <c r="F34" s="10">
        <v>-80</v>
      </c>
      <c r="G34" s="10">
        <f>F34</f>
        <v>-80</v>
      </c>
    </row>
    <row r="35" spans="2:10" ht="18" customHeight="1" x14ac:dyDescent="0.3">
      <c r="B35" s="9">
        <f>'HL Tasks'!A7</f>
        <v>45924</v>
      </c>
      <c r="C35" s="9">
        <f t="shared" si="0"/>
        <v>45943</v>
      </c>
      <c r="D35" s="10">
        <v>20</v>
      </c>
      <c r="E35" s="6" t="str">
        <f>'HL Tasks'!D7&amp;" "&amp;CHAR(10)&amp;TEXT(B35,"mmm d")&amp;" - "&amp;TEXT(C35,"mmm d")</f>
        <v>Enablement &amp; Client Handoff 
Sep 24 - Oct 13</v>
      </c>
      <c r="F35" s="10">
        <v>-30</v>
      </c>
      <c r="G35" s="10">
        <f>F35</f>
        <v>-30</v>
      </c>
    </row>
    <row r="36" spans="2:10" ht="18" customHeight="1" x14ac:dyDescent="0.3">
      <c r="B36" s="9"/>
      <c r="C36" s="9"/>
      <c r="D36" s="10"/>
      <c r="E36" s="6"/>
      <c r="F36" s="10"/>
      <c r="G36" s="10"/>
    </row>
    <row r="37" spans="2:10" x14ac:dyDescent="0.3">
      <c r="B37" s="7"/>
      <c r="C37" s="7"/>
      <c r="D37" s="8"/>
      <c r="E37" s="12" t="s">
        <v>3</v>
      </c>
      <c r="F37" s="8"/>
      <c r="G37" s="8"/>
      <c r="J37" s="5"/>
    </row>
    <row r="39" spans="2:10" ht="21" x14ac:dyDescent="0.4">
      <c r="B39" s="3" t="s">
        <v>6</v>
      </c>
      <c r="C39" s="3"/>
      <c r="D39" s="3"/>
    </row>
    <row r="40" spans="2:10" ht="18" x14ac:dyDescent="0.3">
      <c r="B40" s="2" t="s">
        <v>0</v>
      </c>
      <c r="C40" s="2"/>
      <c r="D40" s="2"/>
      <c r="E40" s="37" t="s">
        <v>2</v>
      </c>
      <c r="F40" s="2" t="s">
        <v>1</v>
      </c>
    </row>
    <row r="41" spans="2:10" s="16" customFormat="1" ht="10.199999999999999" x14ac:dyDescent="0.2">
      <c r="B41" s="13"/>
      <c r="C41" s="13"/>
      <c r="D41" s="14"/>
      <c r="E41" s="15"/>
      <c r="F41" s="14"/>
    </row>
    <row r="42" spans="2:10" ht="18" customHeight="1" x14ac:dyDescent="0.3">
      <c r="B42" s="9">
        <f>'HL Milestones'!A3</f>
        <v>45845</v>
      </c>
      <c r="C42" s="9"/>
      <c r="D42" s="10"/>
      <c r="E42" s="11" t="str">
        <f>'HL Milestones'!B3</f>
        <v>Start, Monday July 7</v>
      </c>
      <c r="F42" s="10">
        <f>'HL Milestones'!C3</f>
        <v>30</v>
      </c>
    </row>
    <row r="43" spans="2:10" ht="18" customHeight="1" x14ac:dyDescent="0.3">
      <c r="B43" s="9">
        <f>'HL Milestones'!A4</f>
        <v>45859</v>
      </c>
      <c r="C43" s="9"/>
      <c r="D43" s="10"/>
      <c r="E43" s="11" t="str">
        <f>'HL Milestones'!B4</f>
        <v>End Discovery</v>
      </c>
      <c r="F43" s="10">
        <f>'HL Milestones'!C4</f>
        <v>25</v>
      </c>
    </row>
    <row r="44" spans="2:10" ht="18" customHeight="1" x14ac:dyDescent="0.3">
      <c r="B44" s="9">
        <f>'HL Milestones'!A5</f>
        <v>45884</v>
      </c>
      <c r="C44" s="9"/>
      <c r="D44" s="10"/>
      <c r="E44" s="11" t="str">
        <f>'HL Milestones'!B5</f>
        <v>Phase 1 Complete</v>
      </c>
      <c r="F44" s="10">
        <f>'HL Milestones'!C5</f>
        <v>20</v>
      </c>
    </row>
    <row r="45" spans="2:10" ht="18" customHeight="1" x14ac:dyDescent="0.3">
      <c r="B45" s="9">
        <f>'HL Milestones'!A6</f>
        <v>45912</v>
      </c>
      <c r="C45" s="9"/>
      <c r="D45" s="10"/>
      <c r="E45" s="11" t="str">
        <f>'HL Milestones'!B6</f>
        <v>Phase 2 Complete</v>
      </c>
      <c r="F45" s="10">
        <f>'HL Milestones'!C6</f>
        <v>15</v>
      </c>
      <c r="J45" s="4"/>
    </row>
    <row r="46" spans="2:10" ht="18" customHeight="1" x14ac:dyDescent="0.3">
      <c r="B46" s="9">
        <f>'HL Milestones'!A7</f>
        <v>45926</v>
      </c>
      <c r="C46" s="9"/>
      <c r="D46" s="10"/>
      <c r="E46" s="11" t="str">
        <f>'HL Milestones'!B7</f>
        <v>Phase 3 Complete</v>
      </c>
      <c r="F46" s="10">
        <f>'HL Milestones'!C7</f>
        <v>10</v>
      </c>
      <c r="J46" s="4"/>
    </row>
    <row r="47" spans="2:10" ht="18" customHeight="1" x14ac:dyDescent="0.3">
      <c r="B47" s="9">
        <f>'HL Milestones'!A8</f>
        <v>45993</v>
      </c>
      <c r="C47" s="9"/>
      <c r="D47" s="10"/>
      <c r="E47" s="11" t="str">
        <f>'HL Milestones'!B8</f>
        <v>Final Handoff</v>
      </c>
      <c r="F47" s="10">
        <f>'HL Milestones'!C8</f>
        <v>5</v>
      </c>
      <c r="J47" s="4"/>
    </row>
    <row r="48" spans="2:10" ht="18" customHeight="1" x14ac:dyDescent="0.3">
      <c r="B48" s="9"/>
      <c r="C48" s="9"/>
      <c r="D48" s="10"/>
      <c r="E48" s="11"/>
      <c r="F48" s="10"/>
      <c r="J48" s="4"/>
    </row>
    <row r="49" spans="2:10" x14ac:dyDescent="0.3">
      <c r="B49" s="7"/>
      <c r="C49" s="7"/>
      <c r="D49" s="8"/>
      <c r="E49" s="12" t="s">
        <v>3</v>
      </c>
      <c r="F49" s="8"/>
      <c r="J49" s="5"/>
    </row>
  </sheetData>
  <hyperlinks>
    <hyperlink ref="J5" r:id="rId1" xr:uid="{67E67E12-339E-49C8-AAAC-2BC2D8E201AE}"/>
    <hyperlink ref="J4" r:id="rId2" xr:uid="{19138F53-77EE-4C8C-8E6E-F4F4F9A6181B}"/>
  </hyperlinks>
  <pageMargins left="0.35" right="0.35" top="0.5" bottom="0.5" header="0.25" footer="0.25"/>
  <pageSetup fitToHeight="0" orientation="landscape"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76FF7-9595-49A2-865D-B7B66F47D39C}">
  <dimension ref="A1:F7"/>
  <sheetViews>
    <sheetView workbookViewId="0">
      <selection activeCell="C8" sqref="C8"/>
    </sheetView>
  </sheetViews>
  <sheetFormatPr defaultRowHeight="14.4" x14ac:dyDescent="0.3"/>
  <cols>
    <col min="1" max="1" width="9.5546875" bestFit="1" customWidth="1"/>
    <col min="2" max="2" width="10.5546875" bestFit="1" customWidth="1"/>
    <col min="3" max="3" width="8.88671875" style="46"/>
    <col min="4" max="4" width="30.21875" customWidth="1"/>
  </cols>
  <sheetData>
    <row r="1" spans="1:6" x14ac:dyDescent="0.3">
      <c r="A1" t="s">
        <v>7</v>
      </c>
    </row>
    <row r="2" spans="1:6" ht="28.8" x14ac:dyDescent="0.3">
      <c r="A2" s="32" t="s">
        <v>8</v>
      </c>
      <c r="B2" s="32" t="s">
        <v>5</v>
      </c>
      <c r="C2" s="32" t="s">
        <v>146</v>
      </c>
      <c r="D2" s="32" t="s">
        <v>2</v>
      </c>
      <c r="E2" s="32" t="s">
        <v>9</v>
      </c>
      <c r="F2" s="32" t="s">
        <v>10</v>
      </c>
    </row>
    <row r="3" spans="1:6" x14ac:dyDescent="0.3">
      <c r="A3" s="33">
        <v>45845</v>
      </c>
      <c r="B3" s="33">
        <f>WORKDAY(A3, C3 - 1)</f>
        <v>45859</v>
      </c>
      <c r="C3" s="46">
        <v>11</v>
      </c>
      <c r="D3" t="s">
        <v>35</v>
      </c>
      <c r="E3">
        <v>-20</v>
      </c>
      <c r="F3">
        <v>-20</v>
      </c>
    </row>
    <row r="4" spans="1:6" x14ac:dyDescent="0.3">
      <c r="A4" s="33">
        <f>IF(WEEKDAY(A3+C3+1, 2)&gt;5, A3+C3+1+(8-WEEKDAY(A3+C3+1, 2)), A3+C3+1)</f>
        <v>45859</v>
      </c>
      <c r="B4" s="33">
        <f t="shared" ref="B4:B7" si="0">WORKDAY(A4, C4 - 1)</f>
        <v>45884</v>
      </c>
      <c r="C4" s="46">
        <v>20</v>
      </c>
      <c r="D4" t="s">
        <v>36</v>
      </c>
      <c r="E4">
        <v>-40</v>
      </c>
      <c r="F4">
        <v>-20</v>
      </c>
    </row>
    <row r="5" spans="1:6" x14ac:dyDescent="0.3">
      <c r="A5" s="33">
        <f t="shared" ref="A5:A7" si="1">IF(WEEKDAY(A4+C4+1, 2)&gt;5, A4+C4+1+(8-WEEKDAY(A4+C4+1, 2)), A4+C4+1)</f>
        <v>45880</v>
      </c>
      <c r="B5" s="33">
        <f t="shared" si="0"/>
        <v>45912</v>
      </c>
      <c r="C5" s="46">
        <v>25</v>
      </c>
      <c r="D5" t="s">
        <v>37</v>
      </c>
      <c r="E5">
        <v>-60</v>
      </c>
      <c r="F5">
        <v>-30</v>
      </c>
    </row>
    <row r="6" spans="1:6" x14ac:dyDescent="0.3">
      <c r="A6" s="33">
        <f t="shared" si="1"/>
        <v>45908</v>
      </c>
      <c r="B6" s="33">
        <f t="shared" si="0"/>
        <v>45926</v>
      </c>
      <c r="C6" s="46">
        <v>15</v>
      </c>
      <c r="D6" t="s">
        <v>38</v>
      </c>
      <c r="E6">
        <v>-30</v>
      </c>
      <c r="F6">
        <v>-30</v>
      </c>
    </row>
    <row r="7" spans="1:6" x14ac:dyDescent="0.3">
      <c r="A7" s="33">
        <f t="shared" si="1"/>
        <v>45924</v>
      </c>
      <c r="B7" s="33">
        <f t="shared" si="0"/>
        <v>45993</v>
      </c>
      <c r="C7" s="46">
        <v>50</v>
      </c>
      <c r="D7" t="s">
        <v>123</v>
      </c>
      <c r="E7">
        <v>-50</v>
      </c>
      <c r="F7">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C09EC-4579-42ED-960D-0B9C9CB11509}">
  <dimension ref="A1:C8"/>
  <sheetViews>
    <sheetView workbookViewId="0">
      <selection activeCell="B4" sqref="B4"/>
    </sheetView>
  </sheetViews>
  <sheetFormatPr defaultRowHeight="14.4" x14ac:dyDescent="0.3"/>
  <cols>
    <col min="1" max="4" width="18.5546875" customWidth="1"/>
  </cols>
  <sheetData>
    <row r="1" spans="1:3" x14ac:dyDescent="0.3">
      <c r="A1" t="s">
        <v>6</v>
      </c>
    </row>
    <row r="2" spans="1:3" x14ac:dyDescent="0.3">
      <c r="A2" s="32" t="s">
        <v>0</v>
      </c>
      <c r="B2" s="32" t="s">
        <v>2</v>
      </c>
      <c r="C2" s="32" t="s">
        <v>1</v>
      </c>
    </row>
    <row r="3" spans="1:3" x14ac:dyDescent="0.3">
      <c r="A3" s="34">
        <v>45845</v>
      </c>
      <c r="B3" s="35" t="s">
        <v>147</v>
      </c>
      <c r="C3" s="49">
        <v>30</v>
      </c>
    </row>
    <row r="4" spans="1:3" x14ac:dyDescent="0.3">
      <c r="A4" s="34">
        <f>'HL Tasks'!B3</f>
        <v>45859</v>
      </c>
      <c r="B4" s="35" t="s">
        <v>39</v>
      </c>
      <c r="C4" s="49">
        <v>25</v>
      </c>
    </row>
    <row r="5" spans="1:3" x14ac:dyDescent="0.3">
      <c r="A5" s="34">
        <f>'HL Tasks'!B4</f>
        <v>45884</v>
      </c>
      <c r="B5" s="35" t="s">
        <v>40</v>
      </c>
      <c r="C5" s="49">
        <v>20</v>
      </c>
    </row>
    <row r="6" spans="1:3" x14ac:dyDescent="0.3">
      <c r="A6" s="34">
        <f>'HL Tasks'!B5</f>
        <v>45912</v>
      </c>
      <c r="B6" s="35" t="s">
        <v>41</v>
      </c>
      <c r="C6" s="49">
        <v>15</v>
      </c>
    </row>
    <row r="7" spans="1:3" x14ac:dyDescent="0.3">
      <c r="A7" s="34">
        <f>'HL Tasks'!B6</f>
        <v>45926</v>
      </c>
      <c r="B7" s="35" t="s">
        <v>42</v>
      </c>
      <c r="C7" s="49">
        <v>10</v>
      </c>
    </row>
    <row r="8" spans="1:3" x14ac:dyDescent="0.3">
      <c r="A8" s="34">
        <f>'HL Tasks'!B7</f>
        <v>45993</v>
      </c>
      <c r="B8" s="35" t="s">
        <v>43</v>
      </c>
      <c r="C8" s="49">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6DF41-0FCE-45F8-BC5D-05D1176E7B05}">
  <dimension ref="B4:K61"/>
  <sheetViews>
    <sheetView workbookViewId="0">
      <selection activeCell="J12" sqref="J12"/>
    </sheetView>
  </sheetViews>
  <sheetFormatPr defaultRowHeight="14.4" x14ac:dyDescent="0.3"/>
  <cols>
    <col min="1" max="1" width="3.6640625" customWidth="1"/>
    <col min="2" max="2" width="17.33203125" customWidth="1"/>
    <col min="3" max="3" width="15.109375" customWidth="1"/>
    <col min="4" max="4" width="14.5546875" customWidth="1"/>
    <col min="5" max="5" width="36.88671875" customWidth="1"/>
    <col min="6" max="7" width="18.6640625" customWidth="1"/>
    <col min="8" max="8" width="3.6640625" customWidth="1"/>
    <col min="9" max="9" width="5.5546875" customWidth="1"/>
    <col min="10" max="10" width="33.88671875" customWidth="1"/>
  </cols>
  <sheetData>
    <row r="4" spans="10:11" x14ac:dyDescent="0.3">
      <c r="J4" s="28" t="s">
        <v>21</v>
      </c>
      <c r="K4" s="28"/>
    </row>
    <row r="5" spans="10:11" x14ac:dyDescent="0.3">
      <c r="J5" s="29" t="s">
        <v>22</v>
      </c>
      <c r="K5" s="29"/>
    </row>
    <row r="6" spans="10:11" x14ac:dyDescent="0.3">
      <c r="J6" s="1"/>
    </row>
    <row r="8" spans="10:11" x14ac:dyDescent="0.3">
      <c r="J8" s="30" t="s">
        <v>26</v>
      </c>
    </row>
    <row r="9" spans="10:11" x14ac:dyDescent="0.3">
      <c r="J9" s="31" t="s">
        <v>28</v>
      </c>
    </row>
    <row r="10" spans="10:11" x14ac:dyDescent="0.3">
      <c r="J10" s="31" t="s">
        <v>29</v>
      </c>
    </row>
    <row r="11" spans="10:11" x14ac:dyDescent="0.3">
      <c r="J11" s="31" t="s">
        <v>27</v>
      </c>
    </row>
    <row r="12" spans="10:11" x14ac:dyDescent="0.3">
      <c r="J12" s="31" t="s">
        <v>23</v>
      </c>
    </row>
    <row r="13" spans="10:11" x14ac:dyDescent="0.3">
      <c r="J13" s="31" t="s">
        <v>32</v>
      </c>
    </row>
    <row r="14" spans="10:11" x14ac:dyDescent="0.3">
      <c r="J14" s="31"/>
    </row>
    <row r="16" spans="10:11" x14ac:dyDescent="0.3">
      <c r="J16" s="30" t="s">
        <v>30</v>
      </c>
    </row>
    <row r="17" spans="2:10" x14ac:dyDescent="0.3">
      <c r="J17" s="31" t="s">
        <v>24</v>
      </c>
    </row>
    <row r="18" spans="2:10" x14ac:dyDescent="0.3">
      <c r="J18" s="31" t="s">
        <v>25</v>
      </c>
    </row>
    <row r="19" spans="2:10" x14ac:dyDescent="0.3">
      <c r="J19" s="31" t="s">
        <v>31</v>
      </c>
    </row>
    <row r="21" spans="2:10" x14ac:dyDescent="0.3">
      <c r="J21" s="31"/>
    </row>
    <row r="28" spans="2:10" ht="21" x14ac:dyDescent="0.4">
      <c r="B28" s="3" t="s">
        <v>7</v>
      </c>
      <c r="C28" s="3"/>
      <c r="D28" s="3"/>
    </row>
    <row r="29" spans="2:10" ht="21.75" customHeight="1" x14ac:dyDescent="0.3">
      <c r="B29" s="2" t="s">
        <v>8</v>
      </c>
      <c r="C29" s="2" t="s">
        <v>5</v>
      </c>
      <c r="D29" s="2" t="s">
        <v>4</v>
      </c>
      <c r="E29" s="2" t="s">
        <v>2</v>
      </c>
      <c r="F29" s="2" t="s">
        <v>9</v>
      </c>
      <c r="G29" s="2" t="s">
        <v>10</v>
      </c>
    </row>
    <row r="30" spans="2:10" s="16" customFormat="1" ht="10.199999999999999" x14ac:dyDescent="0.2">
      <c r="B30" s="13"/>
      <c r="C30" s="13"/>
      <c r="D30" s="14"/>
      <c r="E30" s="15"/>
      <c r="F30" s="14"/>
      <c r="G30" s="14"/>
      <c r="J30" s="17"/>
    </row>
    <row r="31" spans="2:10" ht="18" customHeight="1" x14ac:dyDescent="0.3">
      <c r="B31" s="9">
        <f>'Detailed Tasks'!A3</f>
        <v>45845</v>
      </c>
      <c r="C31" s="9">
        <f t="shared" ref="C31:C48" si="0">B31+D31-1</f>
        <v>45849</v>
      </c>
      <c r="D31" s="10">
        <f>'Detailed Tasks'!C3</f>
        <v>5</v>
      </c>
      <c r="E31" s="6" t="str">
        <f>'Detailed Tasks'!D3</f>
        <v>Kickoff &amp; Stakeholder Alignment</v>
      </c>
      <c r="F31" s="10">
        <f>'Detailed Tasks'!E3</f>
        <v>-20</v>
      </c>
      <c r="G31" s="10">
        <v>-50</v>
      </c>
    </row>
    <row r="32" spans="2:10" ht="18" customHeight="1" x14ac:dyDescent="0.3">
      <c r="B32" s="9">
        <f>'Detailed Tasks'!A4</f>
        <v>45852</v>
      </c>
      <c r="C32" s="9">
        <f t="shared" si="0"/>
        <v>45857</v>
      </c>
      <c r="D32" s="10">
        <f>'Detailed Tasks'!C4</f>
        <v>6</v>
      </c>
      <c r="E32" s="6" t="str">
        <f>'Detailed Tasks'!D4</f>
        <v>Current ML System Assessment</v>
      </c>
      <c r="F32" s="10">
        <f>'Detailed Tasks'!E4</f>
        <v>-20</v>
      </c>
      <c r="G32" s="10">
        <f>'Detailed Tasks'!F4</f>
        <v>-20</v>
      </c>
    </row>
    <row r="33" spans="2:7" ht="18" customHeight="1" x14ac:dyDescent="0.3">
      <c r="B33" s="9">
        <f>'Detailed Tasks'!A5</f>
        <v>45859</v>
      </c>
      <c r="C33" s="9">
        <f t="shared" si="0"/>
        <v>45866</v>
      </c>
      <c r="D33" s="10">
        <f>'Detailed Tasks'!C5</f>
        <v>8</v>
      </c>
      <c r="E33" s="6" t="str">
        <f>'Detailed Tasks'!D5</f>
        <v>Model Containerization (Docker)</v>
      </c>
      <c r="F33" s="10">
        <f>'Detailed Tasks'!E5</f>
        <v>-40</v>
      </c>
      <c r="G33" s="10">
        <f>'Detailed Tasks'!F5</f>
        <v>-20</v>
      </c>
    </row>
    <row r="34" spans="2:7" ht="18" customHeight="1" x14ac:dyDescent="0.3">
      <c r="B34" s="9">
        <f>'Detailed Tasks'!A6</f>
        <v>45867</v>
      </c>
      <c r="C34" s="9">
        <f t="shared" si="0"/>
        <v>45877</v>
      </c>
      <c r="D34" s="10">
        <f>'Detailed Tasks'!C6</f>
        <v>11</v>
      </c>
      <c r="E34" s="6" t="str">
        <f>'Detailed Tasks'!D6</f>
        <v>CI/CD Pipeline Setup (GitHub Actions)</v>
      </c>
      <c r="F34" s="10">
        <f>'Detailed Tasks'!E6</f>
        <v>-40</v>
      </c>
      <c r="G34" s="10">
        <f>'Detailed Tasks'!F6</f>
        <v>-20</v>
      </c>
    </row>
    <row r="35" spans="2:7" ht="18" customHeight="1" x14ac:dyDescent="0.3">
      <c r="B35" s="9">
        <f>'Detailed Tasks'!A7</f>
        <v>45880</v>
      </c>
      <c r="C35" s="9">
        <f t="shared" si="0"/>
        <v>45884</v>
      </c>
      <c r="D35" s="10">
        <f>'Detailed Tasks'!C7</f>
        <v>5</v>
      </c>
      <c r="E35" s="6" t="str">
        <f>'Detailed Tasks'!D7</f>
        <v>Model Registry Setup (MLflow)</v>
      </c>
      <c r="F35" s="10">
        <f>'Detailed Tasks'!E7</f>
        <v>-60</v>
      </c>
      <c r="G35" s="10">
        <f>'Detailed Tasks'!F7</f>
        <v>-30</v>
      </c>
    </row>
    <row r="36" spans="2:7" ht="18" customHeight="1" x14ac:dyDescent="0.3">
      <c r="B36" s="9">
        <f>'Detailed Tasks'!A8</f>
        <v>45887</v>
      </c>
      <c r="C36" s="9">
        <f t="shared" si="0"/>
        <v>45891</v>
      </c>
      <c r="D36" s="10">
        <f>'Detailed Tasks'!C8</f>
        <v>5</v>
      </c>
      <c r="E36" s="6" t="str">
        <f>'Detailed Tasks'!D8</f>
        <v>Feature Store Setup (Feast)</v>
      </c>
      <c r="F36" s="10">
        <f>'Detailed Tasks'!E8</f>
        <v>-60</v>
      </c>
      <c r="G36" s="10">
        <f>'Detailed Tasks'!F8</f>
        <v>-30</v>
      </c>
    </row>
    <row r="37" spans="2:7" ht="18" customHeight="1" x14ac:dyDescent="0.3">
      <c r="B37" s="9">
        <f>'Detailed Tasks'!A9</f>
        <v>45894</v>
      </c>
      <c r="C37" s="9">
        <f t="shared" si="0"/>
        <v>45901</v>
      </c>
      <c r="D37" s="10">
        <f>'Detailed Tasks'!C9</f>
        <v>8</v>
      </c>
      <c r="E37" s="6" t="str">
        <f>'Detailed Tasks'!D9</f>
        <v>Security &amp; IAM Configuration</v>
      </c>
      <c r="F37" s="10">
        <f>'Detailed Tasks'!E9</f>
        <v>-60</v>
      </c>
      <c r="G37" s="10">
        <f>'Detailed Tasks'!F9</f>
        <v>-30</v>
      </c>
    </row>
    <row r="38" spans="2:7" ht="18" customHeight="1" x14ac:dyDescent="0.3">
      <c r="B38" s="9">
        <f>'Detailed Tasks'!A10</f>
        <v>45902</v>
      </c>
      <c r="C38" s="9">
        <f t="shared" si="0"/>
        <v>45906</v>
      </c>
      <c r="D38" s="10">
        <f>'Detailed Tasks'!C10</f>
        <v>5</v>
      </c>
      <c r="E38" s="6" t="str">
        <f>'Detailed Tasks'!D10</f>
        <v>Integration Testing in Staging Env</v>
      </c>
      <c r="F38" s="10">
        <f>'Detailed Tasks'!E10</f>
        <v>-30</v>
      </c>
      <c r="G38" s="10">
        <f>'Detailed Tasks'!F10</f>
        <v>-30</v>
      </c>
    </row>
    <row r="39" spans="2:7" ht="18" customHeight="1" x14ac:dyDescent="0.3">
      <c r="B39" s="9">
        <f>'Detailed Tasks'!A11</f>
        <v>45908</v>
      </c>
      <c r="C39" s="9">
        <f t="shared" si="0"/>
        <v>45913</v>
      </c>
      <c r="D39" s="10">
        <f>'Detailed Tasks'!C11</f>
        <v>6</v>
      </c>
      <c r="E39" s="6" t="str">
        <f>'Detailed Tasks'!D11</f>
        <v>Deploy Real-Time Models w/ KServe</v>
      </c>
      <c r="F39" s="10">
        <f>'Detailed Tasks'!E11</f>
        <v>-30</v>
      </c>
      <c r="G39" s="10">
        <f>'Detailed Tasks'!F11</f>
        <v>-30</v>
      </c>
    </row>
    <row r="40" spans="2:7" ht="18" customHeight="1" x14ac:dyDescent="0.3">
      <c r="B40" s="9">
        <f>'Detailed Tasks'!A12</f>
        <v>45915</v>
      </c>
      <c r="C40" s="9">
        <f t="shared" si="0"/>
        <v>45920</v>
      </c>
      <c r="D40" s="10">
        <f>'Detailed Tasks'!C12</f>
        <v>6</v>
      </c>
      <c r="E40" s="6" t="str">
        <f>'Detailed Tasks'!D12</f>
        <v>Deploy Batch Models w/ Airflow</v>
      </c>
      <c r="F40" s="10">
        <f>'Detailed Tasks'!E12</f>
        <v>-50</v>
      </c>
      <c r="G40" s="10">
        <f>'Detailed Tasks'!F12</f>
        <v>-20</v>
      </c>
    </row>
    <row r="41" spans="2:7" ht="18" customHeight="1" x14ac:dyDescent="0.3">
      <c r="B41" s="9">
        <f>'Detailed Tasks'!A13</f>
        <v>45922</v>
      </c>
      <c r="C41" s="9">
        <f t="shared" si="0"/>
        <v>45926</v>
      </c>
      <c r="D41" s="10">
        <f>'Detailed Tasks'!C13</f>
        <v>5</v>
      </c>
      <c r="E41" s="6" t="str">
        <f>'Detailed Tasks'!D13</f>
        <v>API Integration with CRM &amp; Inventory</v>
      </c>
      <c r="F41" s="10">
        <f>'Detailed Tasks'!E13</f>
        <v>-50</v>
      </c>
      <c r="G41" s="10">
        <f>'Detailed Tasks'!F13</f>
        <v>-20</v>
      </c>
    </row>
    <row r="42" spans="2:7" ht="18" customHeight="1" x14ac:dyDescent="0.3">
      <c r="B42" s="9">
        <f>'Detailed Tasks'!A14</f>
        <v>45929</v>
      </c>
      <c r="C42" s="9">
        <f t="shared" si="0"/>
        <v>45933</v>
      </c>
      <c r="D42" s="10">
        <f>'Detailed Tasks'!C14</f>
        <v>5</v>
      </c>
      <c r="E42" s="6" t="str">
        <f>'Detailed Tasks'!D14</f>
        <v>Monitoring Setup (Prometheus, Grafana)</v>
      </c>
      <c r="F42" s="10">
        <f>'Detailed Tasks'!E14</f>
        <v>-50</v>
      </c>
      <c r="G42" s="10">
        <f>'Detailed Tasks'!F14</f>
        <v>-20</v>
      </c>
    </row>
    <row r="43" spans="2:7" ht="18" customHeight="1" x14ac:dyDescent="0.3">
      <c r="B43" s="9">
        <f>'Detailed Tasks'!A15</f>
        <v>45936</v>
      </c>
      <c r="C43" s="9">
        <f t="shared" si="0"/>
        <v>45940</v>
      </c>
      <c r="D43" s="10">
        <f>'Detailed Tasks'!C15</f>
        <v>5</v>
      </c>
      <c r="E43" s="6" t="str">
        <f>'Detailed Tasks'!D15</f>
        <v>Drift Detection Setup (WhyLabs)</v>
      </c>
      <c r="F43" s="10">
        <f>'Detailed Tasks'!E15</f>
        <v>-50</v>
      </c>
      <c r="G43" s="10">
        <f>'Detailed Tasks'!F15</f>
        <v>-20</v>
      </c>
    </row>
    <row r="44" spans="2:7" ht="18" customHeight="1" x14ac:dyDescent="0.3">
      <c r="B44" s="9">
        <f>'Detailed Tasks'!A16</f>
        <v>45943</v>
      </c>
      <c r="C44" s="9">
        <f t="shared" si="0"/>
        <v>45947</v>
      </c>
      <c r="D44" s="10">
        <f>'Detailed Tasks'!C16</f>
        <v>5</v>
      </c>
      <c r="E44" s="6" t="str">
        <f>'Detailed Tasks'!D16</f>
        <v>Alerting &amp; Audit Logging</v>
      </c>
      <c r="F44" s="10">
        <f>'Detailed Tasks'!E16</f>
        <v>-50</v>
      </c>
      <c r="G44" s="10">
        <f>'Detailed Tasks'!F16</f>
        <v>-20</v>
      </c>
    </row>
    <row r="45" spans="2:7" ht="18" customHeight="1" x14ac:dyDescent="0.3">
      <c r="B45" s="9">
        <f>'Detailed Tasks'!A17</f>
        <v>45950</v>
      </c>
      <c r="C45" s="9">
        <f t="shared" si="0"/>
        <v>45954</v>
      </c>
      <c r="D45" s="10">
        <f>'Detailed Tasks'!C17</f>
        <v>5</v>
      </c>
      <c r="E45" s="6" t="str">
        <f>'Detailed Tasks'!D17</f>
        <v>Retraining Pipeline Setup (Airflow)</v>
      </c>
      <c r="F45" s="10">
        <f>'Detailed Tasks'!E17</f>
        <v>-50</v>
      </c>
      <c r="G45" s="10">
        <f>'Detailed Tasks'!F17</f>
        <v>-20</v>
      </c>
    </row>
    <row r="46" spans="2:7" ht="18" customHeight="1" x14ac:dyDescent="0.3">
      <c r="B46" s="9">
        <f>'Detailed Tasks'!A18</f>
        <v>45957</v>
      </c>
      <c r="C46" s="9">
        <f t="shared" si="0"/>
        <v>45961</v>
      </c>
      <c r="D46" s="10">
        <f>'Detailed Tasks'!C18</f>
        <v>5</v>
      </c>
      <c r="E46" s="6" t="str">
        <f>'Detailed Tasks'!D18</f>
        <v>Shadow Deployments &amp; A/B Testing</v>
      </c>
      <c r="F46" s="10">
        <f>'Detailed Tasks'!E18</f>
        <v>-50</v>
      </c>
      <c r="G46" s="10">
        <f>'Detailed Tasks'!F18</f>
        <v>-20</v>
      </c>
    </row>
    <row r="47" spans="2:7" ht="18" customHeight="1" x14ac:dyDescent="0.3">
      <c r="B47" s="9">
        <f>'Detailed Tasks'!A19</f>
        <v>45964</v>
      </c>
      <c r="C47" s="9">
        <f t="shared" si="0"/>
        <v>45968</v>
      </c>
      <c r="D47" s="10">
        <f>'Detailed Tasks'!C19</f>
        <v>5</v>
      </c>
      <c r="E47" s="6" t="str">
        <f>'Detailed Tasks'!D19</f>
        <v>Documentation &amp; Knowledge Transfer</v>
      </c>
      <c r="F47" s="10">
        <f>'Detailed Tasks'!E19</f>
        <v>-50</v>
      </c>
      <c r="G47" s="10">
        <f>'Detailed Tasks'!F19</f>
        <v>-20</v>
      </c>
    </row>
    <row r="48" spans="2:7" ht="18" customHeight="1" x14ac:dyDescent="0.3">
      <c r="B48" s="9">
        <f>'Detailed Tasks'!A20</f>
        <v>45971</v>
      </c>
      <c r="C48" s="9">
        <f t="shared" si="0"/>
        <v>45975</v>
      </c>
      <c r="D48" s="10">
        <f>'Detailed Tasks'!C20</f>
        <v>5</v>
      </c>
      <c r="E48" s="6" t="str">
        <f>'Detailed Tasks'!D20</f>
        <v>Final Handoff &amp; Stakeholder Sign-off</v>
      </c>
      <c r="F48" s="10">
        <f>'Detailed Tasks'!E20</f>
        <v>-50</v>
      </c>
      <c r="G48" s="10">
        <f>'Detailed Tasks'!F20</f>
        <v>-20</v>
      </c>
    </row>
    <row r="49" spans="2:10" x14ac:dyDescent="0.3">
      <c r="B49" s="7"/>
      <c r="C49" s="7"/>
      <c r="D49" s="8"/>
      <c r="E49" s="12" t="s">
        <v>3</v>
      </c>
      <c r="F49" s="8"/>
      <c r="G49" s="8"/>
      <c r="J49" s="5"/>
    </row>
    <row r="51" spans="2:10" ht="21" x14ac:dyDescent="0.4">
      <c r="B51" s="3" t="s">
        <v>6</v>
      </c>
      <c r="C51" s="3"/>
      <c r="D51" s="3"/>
    </row>
    <row r="52" spans="2:10" ht="18" x14ac:dyDescent="0.3">
      <c r="B52" s="2" t="s">
        <v>0</v>
      </c>
      <c r="C52" s="2"/>
      <c r="D52" s="2"/>
      <c r="E52" s="37" t="s">
        <v>2</v>
      </c>
      <c r="F52" s="2" t="s">
        <v>1</v>
      </c>
    </row>
    <row r="53" spans="2:10" s="16" customFormat="1" ht="10.199999999999999" x14ac:dyDescent="0.2">
      <c r="B53" s="13"/>
      <c r="C53" s="13"/>
      <c r="D53" s="14"/>
      <c r="E53" s="15"/>
      <c r="F53" s="14"/>
    </row>
    <row r="54" spans="2:10" ht="18" customHeight="1" x14ac:dyDescent="0.3">
      <c r="B54" s="9">
        <f>'HL Milestones'!A3</f>
        <v>45845</v>
      </c>
      <c r="C54" s="9"/>
      <c r="D54" s="10"/>
      <c r="E54" s="11" t="str">
        <f>'HL Milestones'!B3</f>
        <v>Start, Monday July 7</v>
      </c>
      <c r="F54" s="10">
        <f>'HL Milestones'!C3</f>
        <v>30</v>
      </c>
    </row>
    <row r="55" spans="2:10" ht="18" customHeight="1" x14ac:dyDescent="0.3">
      <c r="B55" s="9">
        <f>'HL Milestones'!A4</f>
        <v>45859</v>
      </c>
      <c r="C55" s="9"/>
      <c r="D55" s="10"/>
      <c r="E55" s="11" t="str">
        <f>'HL Milestones'!B4</f>
        <v>End Discovery</v>
      </c>
      <c r="F55" s="10">
        <f>'HL Milestones'!C4</f>
        <v>25</v>
      </c>
    </row>
    <row r="56" spans="2:10" ht="18" customHeight="1" x14ac:dyDescent="0.3">
      <c r="B56" s="9">
        <f>'HL Milestones'!A5</f>
        <v>45884</v>
      </c>
      <c r="C56" s="9"/>
      <c r="D56" s="10"/>
      <c r="E56" s="11" t="str">
        <f>'HL Milestones'!B5</f>
        <v>Phase 1 Complete</v>
      </c>
      <c r="F56" s="10">
        <f>'HL Milestones'!C5</f>
        <v>20</v>
      </c>
    </row>
    <row r="57" spans="2:10" ht="18" customHeight="1" x14ac:dyDescent="0.3">
      <c r="B57" s="9">
        <f>'HL Milestones'!A6</f>
        <v>45912</v>
      </c>
      <c r="C57" s="9"/>
      <c r="D57" s="10"/>
      <c r="E57" s="11" t="str">
        <f>'HL Milestones'!B6</f>
        <v>Phase 2 Complete</v>
      </c>
      <c r="F57" s="10">
        <f>'HL Milestones'!C6</f>
        <v>15</v>
      </c>
      <c r="J57" s="4"/>
    </row>
    <row r="58" spans="2:10" ht="18" customHeight="1" x14ac:dyDescent="0.3">
      <c r="B58" s="9">
        <f>'HL Milestones'!A7</f>
        <v>45926</v>
      </c>
      <c r="C58" s="9"/>
      <c r="D58" s="10"/>
      <c r="E58" s="11" t="str">
        <f>'HL Milestones'!B7</f>
        <v>Phase 3 Complete</v>
      </c>
      <c r="F58" s="10">
        <f>'HL Milestones'!C7</f>
        <v>10</v>
      </c>
      <c r="J58" s="4"/>
    </row>
    <row r="59" spans="2:10" ht="18" customHeight="1" x14ac:dyDescent="0.3">
      <c r="B59" s="9">
        <f>'HL Milestones'!A8</f>
        <v>45993</v>
      </c>
      <c r="C59" s="9"/>
      <c r="D59" s="10"/>
      <c r="E59" s="11" t="str">
        <f>'HL Milestones'!B8</f>
        <v>Final Handoff</v>
      </c>
      <c r="F59" s="10">
        <f>'HL Milestones'!C8</f>
        <v>5</v>
      </c>
      <c r="J59" s="4"/>
    </row>
    <row r="60" spans="2:10" ht="18" customHeight="1" x14ac:dyDescent="0.3">
      <c r="B60" s="9"/>
      <c r="C60" s="9"/>
      <c r="D60" s="10"/>
      <c r="E60" s="11"/>
      <c r="F60" s="10"/>
      <c r="J60" s="4"/>
    </row>
    <row r="61" spans="2:10" x14ac:dyDescent="0.3">
      <c r="B61" s="7"/>
      <c r="C61" s="7"/>
      <c r="D61" s="8"/>
      <c r="E61" s="12" t="s">
        <v>3</v>
      </c>
      <c r="F61" s="8"/>
      <c r="J61" s="5"/>
    </row>
  </sheetData>
  <hyperlinks>
    <hyperlink ref="J5" r:id="rId1" xr:uid="{D3ACC01A-079F-46E8-9298-1272CA97636B}"/>
    <hyperlink ref="J4" r:id="rId2" xr:uid="{5BFE4BC7-449B-46FE-A978-2529B914E271}"/>
  </hyperlinks>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A0CB4-E4B2-43E6-90E7-9B555ACE1A13}">
  <dimension ref="A1:M27"/>
  <sheetViews>
    <sheetView workbookViewId="0">
      <selection activeCell="A4" sqref="A4:A20"/>
    </sheetView>
  </sheetViews>
  <sheetFormatPr defaultRowHeight="14.4" x14ac:dyDescent="0.3"/>
  <cols>
    <col min="1" max="1" width="12.6640625" bestFit="1" customWidth="1"/>
    <col min="2" max="2" width="12.6640625" customWidth="1"/>
    <col min="4" max="4" width="34.44140625" bestFit="1" customWidth="1"/>
    <col min="8" max="9" width="9.5546875" bestFit="1" customWidth="1"/>
    <col min="10" max="10" width="8.33203125" bestFit="1" customWidth="1"/>
    <col min="11" max="11" width="30.109375" customWidth="1"/>
    <col min="12" max="12" width="7.77734375" bestFit="1" customWidth="1"/>
    <col min="13" max="13" width="5.109375" bestFit="1" customWidth="1"/>
  </cols>
  <sheetData>
    <row r="1" spans="1:13" x14ac:dyDescent="0.3">
      <c r="A1" t="s">
        <v>62</v>
      </c>
    </row>
    <row r="2" spans="1:13" ht="28.8" x14ac:dyDescent="0.3">
      <c r="A2" s="32" t="s">
        <v>8</v>
      </c>
      <c r="B2" s="32" t="s">
        <v>5</v>
      </c>
      <c r="C2" s="32" t="s">
        <v>4</v>
      </c>
      <c r="D2" s="32" t="s">
        <v>2</v>
      </c>
      <c r="E2" s="32" t="s">
        <v>9</v>
      </c>
      <c r="F2" s="32" t="s">
        <v>10</v>
      </c>
      <c r="H2" s="32"/>
      <c r="I2" s="32"/>
      <c r="J2" s="32"/>
      <c r="K2" s="32"/>
      <c r="L2" s="32"/>
      <c r="M2" s="32"/>
    </row>
    <row r="3" spans="1:13" x14ac:dyDescent="0.3">
      <c r="A3" s="33">
        <f>'HL Tasks'!A3</f>
        <v>45845</v>
      </c>
      <c r="B3" s="33">
        <f>WORKDAY(A3, C3 - 1)</f>
        <v>45849</v>
      </c>
      <c r="C3">
        <v>5</v>
      </c>
      <c r="D3" t="s">
        <v>44</v>
      </c>
      <c r="E3">
        <v>-20</v>
      </c>
      <c r="F3">
        <v>-20</v>
      </c>
      <c r="H3" s="34"/>
      <c r="I3" s="34"/>
      <c r="K3" s="33"/>
    </row>
    <row r="4" spans="1:13" x14ac:dyDescent="0.3">
      <c r="A4" s="33">
        <f>IF(WEEKDAY(A3+C3, 2)&gt;5, A3+C3+(8-WEEKDAY(A3+C3, 2)), A3+C3)</f>
        <v>45852</v>
      </c>
      <c r="B4" s="33">
        <f t="shared" ref="B4:B20" si="0">WORKDAY(A4, C4 - 1)</f>
        <v>45859</v>
      </c>
      <c r="C4">
        <v>6</v>
      </c>
      <c r="D4" t="s">
        <v>45</v>
      </c>
      <c r="E4">
        <v>-20</v>
      </c>
      <c r="F4">
        <v>-20</v>
      </c>
      <c r="H4" s="34"/>
      <c r="I4" s="34"/>
      <c r="K4" s="33"/>
    </row>
    <row r="5" spans="1:13" x14ac:dyDescent="0.3">
      <c r="A5" s="33">
        <f t="shared" ref="A5:A20" si="1">IF(WEEKDAY(A4+C4, 2)&gt;5, A4+C4+(8-WEEKDAY(A4+C4, 2)), A4+C4)</f>
        <v>45859</v>
      </c>
      <c r="B5" s="33">
        <f t="shared" si="0"/>
        <v>45868</v>
      </c>
      <c r="C5">
        <v>8</v>
      </c>
      <c r="D5" t="s">
        <v>46</v>
      </c>
      <c r="E5">
        <v>-40</v>
      </c>
      <c r="F5">
        <v>-20</v>
      </c>
      <c r="H5" s="34"/>
      <c r="I5" s="34"/>
      <c r="K5" s="33"/>
    </row>
    <row r="6" spans="1:13" x14ac:dyDescent="0.3">
      <c r="A6" s="33">
        <f t="shared" si="1"/>
        <v>45867</v>
      </c>
      <c r="B6" s="33">
        <f t="shared" si="0"/>
        <v>45881</v>
      </c>
      <c r="C6">
        <v>11</v>
      </c>
      <c r="D6" t="s">
        <v>47</v>
      </c>
      <c r="E6">
        <v>-40</v>
      </c>
      <c r="F6">
        <v>-20</v>
      </c>
      <c r="H6" s="34"/>
      <c r="I6" s="34"/>
      <c r="K6" s="33"/>
    </row>
    <row r="7" spans="1:13" x14ac:dyDescent="0.3">
      <c r="A7" s="33">
        <f t="shared" si="1"/>
        <v>45880</v>
      </c>
      <c r="B7" s="33">
        <f t="shared" si="0"/>
        <v>45884</v>
      </c>
      <c r="C7">
        <v>5</v>
      </c>
      <c r="D7" t="s">
        <v>48</v>
      </c>
      <c r="E7">
        <v>-60</v>
      </c>
      <c r="F7">
        <v>-30</v>
      </c>
      <c r="H7" s="34"/>
      <c r="I7" s="34"/>
      <c r="K7" s="33"/>
    </row>
    <row r="8" spans="1:13" x14ac:dyDescent="0.3">
      <c r="A8" s="33">
        <f t="shared" si="1"/>
        <v>45887</v>
      </c>
      <c r="B8" s="33">
        <f t="shared" si="0"/>
        <v>45891</v>
      </c>
      <c r="C8">
        <v>5</v>
      </c>
      <c r="D8" t="s">
        <v>49</v>
      </c>
      <c r="E8">
        <v>-60</v>
      </c>
      <c r="F8">
        <v>-30</v>
      </c>
      <c r="K8" s="33"/>
    </row>
    <row r="9" spans="1:13" x14ac:dyDescent="0.3">
      <c r="A9" s="33">
        <f t="shared" si="1"/>
        <v>45894</v>
      </c>
      <c r="B9" s="33">
        <f t="shared" si="0"/>
        <v>45903</v>
      </c>
      <c r="C9">
        <v>8</v>
      </c>
      <c r="D9" t="s">
        <v>50</v>
      </c>
      <c r="E9">
        <v>-60</v>
      </c>
      <c r="F9">
        <v>-30</v>
      </c>
      <c r="K9" s="33"/>
    </row>
    <row r="10" spans="1:13" x14ac:dyDescent="0.3">
      <c r="A10" s="33">
        <f t="shared" si="1"/>
        <v>45902</v>
      </c>
      <c r="B10" s="33">
        <f t="shared" si="0"/>
        <v>45908</v>
      </c>
      <c r="C10">
        <v>5</v>
      </c>
      <c r="D10" t="s">
        <v>51</v>
      </c>
      <c r="E10">
        <v>-30</v>
      </c>
      <c r="F10">
        <v>-30</v>
      </c>
      <c r="K10" s="33"/>
    </row>
    <row r="11" spans="1:13" x14ac:dyDescent="0.3">
      <c r="A11" s="33">
        <f t="shared" si="1"/>
        <v>45908</v>
      </c>
      <c r="B11" s="33">
        <f t="shared" si="0"/>
        <v>45915</v>
      </c>
      <c r="C11">
        <v>6</v>
      </c>
      <c r="D11" t="s">
        <v>52</v>
      </c>
      <c r="E11">
        <v>-30</v>
      </c>
      <c r="F11">
        <v>-30</v>
      </c>
      <c r="K11" s="33"/>
    </row>
    <row r="12" spans="1:13" x14ac:dyDescent="0.3">
      <c r="A12" s="33">
        <f t="shared" si="1"/>
        <v>45915</v>
      </c>
      <c r="B12" s="33">
        <f t="shared" si="0"/>
        <v>45922</v>
      </c>
      <c r="C12">
        <v>6</v>
      </c>
      <c r="D12" t="s">
        <v>53</v>
      </c>
      <c r="E12">
        <v>-50</v>
      </c>
      <c r="F12">
        <v>-20</v>
      </c>
      <c r="K12" s="33"/>
    </row>
    <row r="13" spans="1:13" x14ac:dyDescent="0.3">
      <c r="A13" s="33">
        <f t="shared" si="1"/>
        <v>45922</v>
      </c>
      <c r="B13" s="33">
        <f t="shared" si="0"/>
        <v>45926</v>
      </c>
      <c r="C13">
        <v>5</v>
      </c>
      <c r="D13" t="s">
        <v>54</v>
      </c>
      <c r="E13">
        <v>-50</v>
      </c>
      <c r="F13">
        <v>-20</v>
      </c>
      <c r="K13" s="33"/>
    </row>
    <row r="14" spans="1:13" x14ac:dyDescent="0.3">
      <c r="A14" s="33">
        <f t="shared" si="1"/>
        <v>45929</v>
      </c>
      <c r="B14" s="33">
        <f t="shared" si="0"/>
        <v>45933</v>
      </c>
      <c r="C14">
        <v>5</v>
      </c>
      <c r="D14" t="s">
        <v>55</v>
      </c>
      <c r="E14">
        <v>-50</v>
      </c>
      <c r="F14">
        <v>-20</v>
      </c>
      <c r="K14" s="33"/>
    </row>
    <row r="15" spans="1:13" x14ac:dyDescent="0.3">
      <c r="A15" s="33">
        <f t="shared" si="1"/>
        <v>45936</v>
      </c>
      <c r="B15" s="33">
        <f t="shared" si="0"/>
        <v>45940</v>
      </c>
      <c r="C15">
        <v>5</v>
      </c>
      <c r="D15" t="s">
        <v>56</v>
      </c>
      <c r="E15">
        <v>-50</v>
      </c>
      <c r="F15">
        <v>-20</v>
      </c>
      <c r="K15" s="33"/>
    </row>
    <row r="16" spans="1:13" x14ac:dyDescent="0.3">
      <c r="A16" s="33">
        <f t="shared" si="1"/>
        <v>45943</v>
      </c>
      <c r="B16" s="33">
        <f t="shared" si="0"/>
        <v>45947</v>
      </c>
      <c r="C16">
        <v>5</v>
      </c>
      <c r="D16" t="s">
        <v>57</v>
      </c>
      <c r="E16">
        <v>-50</v>
      </c>
      <c r="F16">
        <v>-20</v>
      </c>
      <c r="K16" s="33"/>
    </row>
    <row r="17" spans="1:11" x14ac:dyDescent="0.3">
      <c r="A17" s="33">
        <f t="shared" si="1"/>
        <v>45950</v>
      </c>
      <c r="B17" s="33">
        <f t="shared" si="0"/>
        <v>45954</v>
      </c>
      <c r="C17">
        <v>5</v>
      </c>
      <c r="D17" t="s">
        <v>58</v>
      </c>
      <c r="E17">
        <v>-50</v>
      </c>
      <c r="F17">
        <v>-20</v>
      </c>
      <c r="K17" s="33"/>
    </row>
    <row r="18" spans="1:11" x14ac:dyDescent="0.3">
      <c r="A18" s="33">
        <f t="shared" si="1"/>
        <v>45957</v>
      </c>
      <c r="B18" s="33">
        <f t="shared" si="0"/>
        <v>45961</v>
      </c>
      <c r="C18">
        <v>5</v>
      </c>
      <c r="D18" t="s">
        <v>59</v>
      </c>
      <c r="E18">
        <v>-50</v>
      </c>
      <c r="F18">
        <v>-20</v>
      </c>
      <c r="K18" s="33"/>
    </row>
    <row r="19" spans="1:11" x14ac:dyDescent="0.3">
      <c r="A19" s="33">
        <f t="shared" si="1"/>
        <v>45964</v>
      </c>
      <c r="B19" s="33">
        <f t="shared" si="0"/>
        <v>45968</v>
      </c>
      <c r="C19">
        <v>5</v>
      </c>
      <c r="D19" t="s">
        <v>60</v>
      </c>
      <c r="E19">
        <v>-50</v>
      </c>
      <c r="F19">
        <v>-20</v>
      </c>
      <c r="K19" s="33"/>
    </row>
    <row r="20" spans="1:11" x14ac:dyDescent="0.3">
      <c r="A20" s="33">
        <f t="shared" si="1"/>
        <v>45971</v>
      </c>
      <c r="B20" s="33">
        <f t="shared" si="0"/>
        <v>45975</v>
      </c>
      <c r="C20">
        <v>5</v>
      </c>
      <c r="D20" t="s">
        <v>61</v>
      </c>
      <c r="E20">
        <v>-50</v>
      </c>
      <c r="F20">
        <v>-20</v>
      </c>
      <c r="K20" s="33"/>
    </row>
    <row r="23" spans="1:11" x14ac:dyDescent="0.3">
      <c r="C23" s="35"/>
      <c r="D23" s="35"/>
      <c r="E23" s="35"/>
      <c r="F23" s="35"/>
    </row>
    <row r="24" spans="1:11" x14ac:dyDescent="0.3">
      <c r="C24" s="35"/>
      <c r="D24" s="35"/>
      <c r="E24" s="35"/>
      <c r="F24" s="35"/>
    </row>
    <row r="25" spans="1:11" x14ac:dyDescent="0.3">
      <c r="C25" s="35"/>
      <c r="D25" s="35"/>
      <c r="E25" s="35"/>
      <c r="F25" s="35"/>
    </row>
    <row r="26" spans="1:11" x14ac:dyDescent="0.3">
      <c r="C26" s="35"/>
      <c r="D26" s="35"/>
      <c r="E26" s="35"/>
      <c r="F26" s="35"/>
    </row>
    <row r="27" spans="1:11" x14ac:dyDescent="0.3">
      <c r="C27" s="35"/>
      <c r="D27" s="35"/>
      <c r="E27" s="35"/>
      <c r="F27" s="3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D2E75-142E-45F0-9DE8-1C84B9651AED}">
  <dimension ref="A2:D18"/>
  <sheetViews>
    <sheetView workbookViewId="0">
      <selection activeCell="D29" sqref="D29"/>
    </sheetView>
  </sheetViews>
  <sheetFormatPr defaultRowHeight="14.4" x14ac:dyDescent="0.3"/>
  <cols>
    <col min="2" max="2" width="11.88671875" bestFit="1" customWidth="1"/>
    <col min="3" max="3" width="25" bestFit="1" customWidth="1"/>
    <col min="4" max="4" width="54.5546875" bestFit="1" customWidth="1"/>
  </cols>
  <sheetData>
    <row r="2" spans="1:4" x14ac:dyDescent="0.3">
      <c r="A2" t="s">
        <v>63</v>
      </c>
      <c r="B2" t="s">
        <v>64</v>
      </c>
      <c r="C2" t="s">
        <v>65</v>
      </c>
      <c r="D2" t="s">
        <v>66</v>
      </c>
    </row>
    <row r="3" spans="1:4" x14ac:dyDescent="0.3">
      <c r="A3" s="38" t="s">
        <v>67</v>
      </c>
      <c r="B3" t="s">
        <v>68</v>
      </c>
      <c r="C3" t="s">
        <v>69</v>
      </c>
      <c r="D3" t="s">
        <v>70</v>
      </c>
    </row>
    <row r="4" spans="1:4" x14ac:dyDescent="0.3">
      <c r="A4" s="38"/>
      <c r="B4" t="s">
        <v>71</v>
      </c>
      <c r="C4" t="s">
        <v>72</v>
      </c>
      <c r="D4" t="s">
        <v>73</v>
      </c>
    </row>
    <row r="5" spans="1:4" x14ac:dyDescent="0.3">
      <c r="A5" s="38" t="s">
        <v>74</v>
      </c>
      <c r="B5" t="s">
        <v>75</v>
      </c>
      <c r="C5" t="s">
        <v>76</v>
      </c>
      <c r="D5" t="s">
        <v>77</v>
      </c>
    </row>
    <row r="6" spans="1:4" x14ac:dyDescent="0.3">
      <c r="A6" s="38"/>
      <c r="B6" t="s">
        <v>78</v>
      </c>
      <c r="C6" t="s">
        <v>79</v>
      </c>
      <c r="D6" t="s">
        <v>80</v>
      </c>
    </row>
    <row r="7" spans="1:4" x14ac:dyDescent="0.3">
      <c r="A7" s="38" t="s">
        <v>81</v>
      </c>
      <c r="B7" t="s">
        <v>82</v>
      </c>
      <c r="C7" t="s">
        <v>83</v>
      </c>
      <c r="D7" t="s">
        <v>84</v>
      </c>
    </row>
    <row r="8" spans="1:4" x14ac:dyDescent="0.3">
      <c r="A8" s="38"/>
      <c r="B8" t="s">
        <v>85</v>
      </c>
      <c r="C8" t="s">
        <v>86</v>
      </c>
      <c r="D8" t="s">
        <v>87</v>
      </c>
    </row>
    <row r="9" spans="1:4" x14ac:dyDescent="0.3">
      <c r="A9" s="38" t="s">
        <v>88</v>
      </c>
      <c r="B9" t="s">
        <v>89</v>
      </c>
      <c r="C9" t="s">
        <v>90</v>
      </c>
      <c r="D9" t="s">
        <v>91</v>
      </c>
    </row>
    <row r="10" spans="1:4" x14ac:dyDescent="0.3">
      <c r="A10" s="38"/>
      <c r="B10" t="s">
        <v>92</v>
      </c>
      <c r="C10" t="s">
        <v>93</v>
      </c>
      <c r="D10" t="s">
        <v>94</v>
      </c>
    </row>
    <row r="11" spans="1:4" x14ac:dyDescent="0.3">
      <c r="A11" s="38" t="s">
        <v>95</v>
      </c>
      <c r="B11" t="s">
        <v>96</v>
      </c>
      <c r="C11" t="s">
        <v>97</v>
      </c>
      <c r="D11" t="s">
        <v>98</v>
      </c>
    </row>
    <row r="12" spans="1:4" x14ac:dyDescent="0.3">
      <c r="A12" s="38"/>
      <c r="B12" t="s">
        <v>99</v>
      </c>
      <c r="C12" t="s">
        <v>100</v>
      </c>
      <c r="D12" t="s">
        <v>101</v>
      </c>
    </row>
    <row r="13" spans="1:4" x14ac:dyDescent="0.3">
      <c r="A13" s="38" t="s">
        <v>102</v>
      </c>
      <c r="B13" t="s">
        <v>103</v>
      </c>
      <c r="C13" t="s">
        <v>104</v>
      </c>
      <c r="D13" t="s">
        <v>105</v>
      </c>
    </row>
    <row r="14" spans="1:4" x14ac:dyDescent="0.3">
      <c r="A14" s="38"/>
      <c r="B14" t="s">
        <v>106</v>
      </c>
      <c r="C14" t="s">
        <v>107</v>
      </c>
      <c r="D14" t="s">
        <v>108</v>
      </c>
    </row>
    <row r="15" spans="1:4" x14ac:dyDescent="0.3">
      <c r="A15" s="38" t="s">
        <v>109</v>
      </c>
      <c r="B15" t="s">
        <v>110</v>
      </c>
      <c r="C15" t="s">
        <v>111</v>
      </c>
      <c r="D15" t="s">
        <v>112</v>
      </c>
    </row>
    <row r="16" spans="1:4" x14ac:dyDescent="0.3">
      <c r="A16" s="38"/>
      <c r="B16" t="s">
        <v>113</v>
      </c>
      <c r="C16" t="s">
        <v>114</v>
      </c>
      <c r="D16" t="s">
        <v>115</v>
      </c>
    </row>
    <row r="17" spans="1:4" x14ac:dyDescent="0.3">
      <c r="A17" s="38" t="s">
        <v>116</v>
      </c>
      <c r="B17" t="s">
        <v>117</v>
      </c>
      <c r="C17" t="s">
        <v>118</v>
      </c>
      <c r="D17" t="s">
        <v>119</v>
      </c>
    </row>
    <row r="18" spans="1:4" x14ac:dyDescent="0.3">
      <c r="A18" s="38"/>
      <c r="B18" t="s">
        <v>120</v>
      </c>
      <c r="C18" t="s">
        <v>121</v>
      </c>
      <c r="D18" t="s">
        <v>122</v>
      </c>
    </row>
  </sheetData>
  <mergeCells count="8">
    <mergeCell ref="A15:A16"/>
    <mergeCell ref="A17:A18"/>
    <mergeCell ref="A3:A4"/>
    <mergeCell ref="A5:A6"/>
    <mergeCell ref="A7:A8"/>
    <mergeCell ref="A9:A10"/>
    <mergeCell ref="A11:A12"/>
    <mergeCell ref="A13:A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28E46-4F8E-4CE9-86EA-5AE28B42ED2D}">
  <dimension ref="B1:C19"/>
  <sheetViews>
    <sheetView showGridLines="0" workbookViewId="0"/>
  </sheetViews>
  <sheetFormatPr defaultColWidth="9.109375" defaultRowHeight="13.8" x14ac:dyDescent="0.3"/>
  <cols>
    <col min="1" max="1" width="2.88671875" style="19" customWidth="1"/>
    <col min="2" max="2" width="86.6640625" style="18" customWidth="1"/>
    <col min="3" max="16384" width="9.109375" style="19"/>
  </cols>
  <sheetData>
    <row r="1" spans="2:3" ht="46.5" customHeight="1" x14ac:dyDescent="0.3"/>
    <row r="2" spans="2:3" s="21" customFormat="1" ht="15.6" x14ac:dyDescent="0.3">
      <c r="B2" s="20" t="s">
        <v>16</v>
      </c>
      <c r="C2" s="20"/>
    </row>
    <row r="3" spans="2:3" s="23" customFormat="1" ht="14.4" x14ac:dyDescent="0.3">
      <c r="B3" s="22" t="s">
        <v>20</v>
      </c>
      <c r="C3" s="22"/>
    </row>
    <row r="6" spans="2:3" ht="21" x14ac:dyDescent="0.3">
      <c r="B6" s="24" t="s">
        <v>11</v>
      </c>
    </row>
    <row r="7" spans="2:3" ht="57.6" x14ac:dyDescent="0.3">
      <c r="B7" s="25" t="s">
        <v>33</v>
      </c>
    </row>
    <row r="8" spans="2:3" ht="14.4" x14ac:dyDescent="0.3">
      <c r="B8" s="25"/>
    </row>
    <row r="9" spans="2:3" ht="28.8" x14ac:dyDescent="0.3">
      <c r="B9" s="25" t="s">
        <v>34</v>
      </c>
    </row>
    <row r="11" spans="2:3" s="26" customFormat="1" ht="25.8" x14ac:dyDescent="0.5">
      <c r="B11" s="24" t="s">
        <v>17</v>
      </c>
    </row>
    <row r="12" spans="2:3" ht="14.4" x14ac:dyDescent="0.3">
      <c r="B12" s="25" t="s">
        <v>19</v>
      </c>
    </row>
    <row r="13" spans="2:3" ht="18" x14ac:dyDescent="0.35">
      <c r="B13" s="27" t="s">
        <v>12</v>
      </c>
    </row>
    <row r="14" spans="2:3" ht="18" x14ac:dyDescent="0.35">
      <c r="B14" s="27" t="s">
        <v>18</v>
      </c>
    </row>
    <row r="16" spans="2:3" s="26" customFormat="1" ht="25.8" x14ac:dyDescent="0.5">
      <c r="B16" s="24" t="s">
        <v>13</v>
      </c>
    </row>
    <row r="17" spans="2:2" ht="57.6" x14ac:dyDescent="0.3">
      <c r="B17" s="25" t="s">
        <v>15</v>
      </c>
    </row>
    <row r="18" spans="2:2" ht="14.4" x14ac:dyDescent="0.3">
      <c r="B18" s="25"/>
    </row>
    <row r="19" spans="2:2" ht="72" x14ac:dyDescent="0.3">
      <c r="B19" s="25" t="s">
        <v>14</v>
      </c>
    </row>
  </sheetData>
  <hyperlinks>
    <hyperlink ref="B13" r:id="rId1" xr:uid="{B8947EC3-1C72-493B-A4FE-3C48F5A53842}"/>
    <hyperlink ref="B14" r:id="rId2" xr:uid="{DFD6A2CD-51CD-4C83-9B83-B25742004360}"/>
    <hyperlink ref="B2" r:id="rId3" xr:uid="{43D0A7D2-DABF-42AF-87ED-ECA12DBF526E}"/>
    <hyperlink ref="B3" r:id="rId4" xr:uid="{EFC32A66-072E-4930-A63A-F05546C72F1E}"/>
  </hyperlinks>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TM16410085</Template>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Pricing</vt:lpstr>
      <vt:lpstr>WBS</vt:lpstr>
      <vt:lpstr>HL Timeline</vt:lpstr>
      <vt:lpstr>HL Tasks</vt:lpstr>
      <vt:lpstr>HL Milestones</vt:lpstr>
      <vt:lpstr>Detailed Timeline</vt:lpstr>
      <vt:lpstr>Detailed Tasks</vt:lpstr>
      <vt:lpstr>Detailed Milestones</vt:lpstr>
      <vt:lpstr>About</vt:lpstr>
      <vt:lpstr>'HL Timeline'!Print_Area</vt:lpstr>
      <vt:lpstr>'HL Timeline'!Print_Titles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2021-10-12T17:50:06Z</dcterms:created>
  <dcterms:modified xsi:type="dcterms:W3CDTF">2025-05-30T16:02:33Z</dcterms:modified>
</cp:coreProperties>
</file>