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Google Drive\ROBOTICS (MSc)\Dissertation\DissertationSoftware\Software\Polaris\PlusMatlabUtils-master\MatlabOpenIGTLinkInterface\data\26-Jul-2019\"/>
    </mc:Choice>
  </mc:AlternateContent>
  <xr:revisionPtr revIDLastSave="0" documentId="13_ncr:1_{82E9CF1D-1D7A-4D50-9582-3A1619260A82}" xr6:coauthVersionLast="43" xr6:coauthVersionMax="43" xr10:uidLastSave="{00000000-0000-0000-0000-000000000000}"/>
  <bookViews>
    <workbookView xWindow="-120" yWindow="-120" windowWidth="20730" windowHeight="11310" activeTab="5" xr2:uid="{3C0A4729-8F6B-45E5-AFE2-0D189FF07D10}"/>
  </bookViews>
  <sheets>
    <sheet name="a" sheetId="3" r:id="rId1"/>
    <sheet name="b" sheetId="5" r:id="rId2"/>
    <sheet name="c" sheetId="6" r:id="rId3"/>
    <sheet name="d" sheetId="7" r:id="rId4"/>
    <sheet name="e" sheetId="8" r:id="rId5"/>
    <sheet name="Sheet1" sheetId="1" r:id="rId6"/>
  </sheets>
  <definedNames>
    <definedName name="ExternalData_1" localSheetId="0" hidden="1">a!$A$1:$H$126</definedName>
    <definedName name="ExternalData_1" localSheetId="1" hidden="1">b!$A$1:$H$126</definedName>
    <definedName name="ExternalData_1" localSheetId="2" hidden="1">'c'!$A$1:$H$126</definedName>
    <definedName name="ExternalData_2" localSheetId="3" hidden="1">d!$A$1:$H$126</definedName>
    <definedName name="ExternalData_3" localSheetId="4" hidden="1">e!$A$1:$H$126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C7" i="1"/>
  <c r="H6" i="1" l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  <c r="E127" i="3"/>
  <c r="C127" i="8" l="1"/>
  <c r="D127" i="8"/>
  <c r="E127" i="8"/>
  <c r="F127" i="8"/>
  <c r="G127" i="8"/>
  <c r="H127" i="8"/>
  <c r="B127" i="8"/>
  <c r="C127" i="7"/>
  <c r="D127" i="7"/>
  <c r="E127" i="7"/>
  <c r="F127" i="7"/>
  <c r="G127" i="7"/>
  <c r="H127" i="7"/>
  <c r="B127" i="7"/>
  <c r="C127" i="6"/>
  <c r="D127" i="6"/>
  <c r="E127" i="6"/>
  <c r="F127" i="6"/>
  <c r="G127" i="6"/>
  <c r="H127" i="6"/>
  <c r="B127" i="6"/>
  <c r="C127" i="5"/>
  <c r="D127" i="5"/>
  <c r="E127" i="5"/>
  <c r="F127" i="5"/>
  <c r="G127" i="5"/>
  <c r="H127" i="5"/>
  <c r="B127" i="5"/>
  <c r="C127" i="3"/>
  <c r="D127" i="3"/>
  <c r="F127" i="3"/>
  <c r="G127" i="3"/>
  <c r="H127" i="3"/>
  <c r="B1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18E080-1348-47B3-B6AE-647271E9D2A2}" keepAlive="1" name="Query - middle" description="Connection to the 'middle' query in the workbook." type="5" refreshedVersion="6" background="1">
    <dbPr connection="Provider=Microsoft.Mashup.OleDb.1;Data Source=$Workbook$;Location=middle;Extended Properties=&quot;&quot;" command="SELECT * FROM [middle]"/>
  </connection>
  <connection id="2" xr16:uid="{B8FB4F22-C2B1-4AA7-8B59-F438604A186E}" keepAlive="1" name="Query - middle (2)" description="Connection to the 'middle (2)' query in the workbook." type="5" refreshedVersion="6" background="1" saveData="1">
    <dbPr connection="Provider=Microsoft.Mashup.OleDb.1;Data Source=$Workbook$;Location=middle (2);Extended Properties=&quot;&quot;" command="SELECT * FROM [middle (2)]"/>
  </connection>
  <connection id="3" xr16:uid="{654D6E57-2AB2-4AE1-B7DD-9B99A19CAB77}" keepAlive="1" name="Query - middle (3)" description="Connection to the 'middle (3)' query in the workbook." type="5" refreshedVersion="6" background="1">
    <dbPr connection="Provider=Microsoft.Mashup.OleDb.1;Data Source=$Workbook$;Location=middle (3);Extended Properties=&quot;&quot;" command="SELECT * FROM [middle (3)]"/>
  </connection>
  <connection id="4" xr16:uid="{7FD4B973-8B76-4B0D-8492-9582FDA8EB12}" keepAlive="1" name="Query - middle (4)" description="Connection to the 'middle (4)' query in the workbook." type="5" refreshedVersion="6" background="1" saveData="1">
    <dbPr connection="Provider=Microsoft.Mashup.OleDb.1;Data Source=$Workbook$;Location=middle (4);Extended Properties=&quot;&quot;" command="SELECT * FROM [middle (4)]"/>
  </connection>
  <connection id="5" xr16:uid="{19E780A0-94E9-4524-83D8-75CE2C275748}" keepAlive="1" name="Query - middle (5)" description="Connection to the 'middle (5)' query in the workbook." type="5" refreshedVersion="6" background="1" saveData="1">
    <dbPr connection="Provider=Microsoft.Mashup.OleDb.1;Data Source=$Workbook$;Location=middle (5);Extended Properties=&quot;&quot;" command="SELECT * FROM [middle (5)]"/>
  </connection>
  <connection id="6" xr16:uid="{A68667A1-6777-47CE-A55E-237DD5BB0837}" keepAlive="1" name="Query - middle (6)" description="Connection to the 'middle (6)' query in the workbook." type="5" refreshedVersion="6" background="1" saveData="1">
    <dbPr connection="Provider=Microsoft.Mashup.OleDb.1;Data Source=$Workbook$;Location=middle (6);Extended Properties=&quot;&quot;" command="SELECT * FROM [middle (6)]"/>
  </connection>
  <connection id="7" xr16:uid="{028E47DB-4A35-436B-8B4B-E528CE7FA21B}" keepAlive="1" name="Query - middle (7)" description="Connection to the 'middle (7)' query in the workbook." type="5" refreshedVersion="6" background="1" saveData="1">
    <dbPr connection="Provider=Microsoft.Mashup.OleDb.1;Data Source=$Workbook$;Location=middle (7);Extended Properties=&quot;&quot;" command="SELECT * FROM [middle (7)]"/>
  </connection>
</connections>
</file>

<file path=xl/sharedStrings.xml><?xml version="1.0" encoding="utf-8"?>
<sst xmlns="http://schemas.openxmlformats.org/spreadsheetml/2006/main" count="59" uniqueCount="21">
  <si>
    <t>folder</t>
  </si>
  <si>
    <t>err_independant_train</t>
  </si>
  <si>
    <t>err_all_dimenssion_regression_train</t>
  </si>
  <si>
    <t>err_time_series_train</t>
  </si>
  <si>
    <t>dataset</t>
  </si>
  <si>
    <t>err_indep_regression_test_t</t>
  </si>
  <si>
    <t>err_regression_test_t</t>
  </si>
  <si>
    <t>err_time_series_test_t</t>
  </si>
  <si>
    <t>a</t>
  </si>
  <si>
    <t>b</t>
  </si>
  <si>
    <t>c</t>
  </si>
  <si>
    <t>d</t>
  </si>
  <si>
    <t>e</t>
  </si>
  <si>
    <t>indep</t>
  </si>
  <si>
    <t>all</t>
  </si>
  <si>
    <t>time</t>
  </si>
  <si>
    <t>[1 2 2]</t>
  </si>
  <si>
    <t>[2 3 3]</t>
  </si>
  <si>
    <t>[3 5 5]</t>
  </si>
  <si>
    <t>[5 7 7]</t>
  </si>
  <si>
    <t>[5 10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</si>
</sst>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0275BD-1811-4DA5-9CB7-8880D07CE00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18AABDD-9033-4313-BCBF-B412C73269FE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14E5BE-9F27-47D0-9630-67D594EB1DFD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DF74480-D590-4B5B-914E-8C6F17C429B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71CFA828-0A17-4B16-A935-EDEAF0333034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D411D-B02E-448C-9B24-FCB3C6959313}" name="middle__2" displayName="middle__2" ref="A1:H127" tableType="queryTable" totalsRowCount="1">
  <autoFilter ref="A1:H126" xr:uid="{817569C9-80CF-4288-AFAD-23E165282F01}"/>
  <tableColumns count="8">
    <tableColumn id="1" xr3:uid="{8E99306C-2E79-43AE-AF12-56855509F99C}" uniqueName="1" name="folder" queryTableFieldId="1"/>
    <tableColumn id="2" xr3:uid="{F6BC5636-4694-4B52-A7DB-F26DC59C1309}" uniqueName="2" name="err_independant_train" totalsRowFunction="custom" queryTableFieldId="2">
      <totalsRowFormula>AVERAGE(middle__2[err_independant_train])</totalsRowFormula>
    </tableColumn>
    <tableColumn id="3" xr3:uid="{0948CA12-3F00-4BA5-B266-689F89D4BD9F}" uniqueName="3" name="err_all_dimenssion_regression_train" totalsRowFunction="custom" queryTableFieldId="3">
      <totalsRowFormula>AVERAGE(middle__2[err_all_dimenssion_regression_train])</totalsRowFormula>
    </tableColumn>
    <tableColumn id="4" xr3:uid="{353D84A1-08E6-4BB0-883E-94DDD9C259F2}" uniqueName="4" name="err_time_series_train" totalsRowFunction="custom" queryTableFieldId="4">
      <totalsRowFormula>AVERAGE(middle__2[err_time_series_train])</totalsRowFormula>
    </tableColumn>
    <tableColumn id="5" xr3:uid="{983F8747-0EEC-4734-9CAC-184160D7C80A}" uniqueName="5" name="dataset" totalsRowFunction="custom" queryTableFieldId="5">
      <totalsRowFormula>AVERAGE(middle__2[dataset])</totalsRowFormula>
    </tableColumn>
    <tableColumn id="6" xr3:uid="{43364615-648E-4C93-B414-25363E3D6653}" uniqueName="6" name="err_indep_regression_test_t" totalsRowFunction="custom" queryTableFieldId="6">
      <totalsRowFormula>AVERAGE(middle__2[err_indep_regression_test_t])</totalsRowFormula>
    </tableColumn>
    <tableColumn id="7" xr3:uid="{0042FAD3-0522-4E4C-9F48-8DE18027B4E9}" uniqueName="7" name="err_regression_test_t" totalsRowFunction="custom" queryTableFieldId="7">
      <totalsRowFormula>AVERAGE(middle__2[err_regression_test_t])</totalsRowFormula>
    </tableColumn>
    <tableColumn id="8" xr3:uid="{14A43A31-0D71-46E0-9DA0-63A0046091FC}" uniqueName="8" name="err_time_series_test_t" totalsRowFunction="custom" queryTableFieldId="8">
      <totalsRowFormula>AVERAGE(middle__2[err_time_series_test_t])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AD1C7F-D8DA-4B0D-B4F5-DDD4BF6C7972}" name="middle__4" displayName="middle__4" ref="A1:H127" tableType="queryTable" totalsRowCount="1">
  <autoFilter ref="A1:H126" xr:uid="{D97A52DB-88C8-4F1F-8F10-138459466A14}"/>
  <tableColumns count="8">
    <tableColumn id="1" xr3:uid="{4D5C5698-A3DC-41CA-A043-10CD40FB5E6C}" uniqueName="1" name="folder" queryTableFieldId="1"/>
    <tableColumn id="2" xr3:uid="{49D01B21-E395-4C1A-B254-962F22577F53}" uniqueName="2" name="err_independant_train" totalsRowFunction="custom" queryTableFieldId="2">
      <totalsRowFormula>AVERAGE(middle__4[err_independant_train])</totalsRowFormula>
    </tableColumn>
    <tableColumn id="3" xr3:uid="{E30FCA0F-F858-4D98-B37A-97F977779C0B}" uniqueName="3" name="err_all_dimenssion_regression_train" totalsRowFunction="custom" queryTableFieldId="3">
      <totalsRowFormula>AVERAGE(middle__4[err_all_dimenssion_regression_train])</totalsRowFormula>
    </tableColumn>
    <tableColumn id="4" xr3:uid="{0DE20A47-D828-4579-828D-320B372015AE}" uniqueName="4" name="err_time_series_train" totalsRowFunction="custom" queryTableFieldId="4">
      <totalsRowFormula>AVERAGE(middle__4[err_time_series_train])</totalsRowFormula>
    </tableColumn>
    <tableColumn id="5" xr3:uid="{A2CF7A95-4581-4D1E-A83F-0271B6AE7040}" uniqueName="5" name="dataset" totalsRowFunction="custom" queryTableFieldId="5">
      <totalsRowFormula>AVERAGE(middle__4[dataset])</totalsRowFormula>
    </tableColumn>
    <tableColumn id="6" xr3:uid="{2E5A8BA6-C896-4C1F-B40C-6FAFCE2277C4}" uniqueName="6" name="err_indep_regression_test_t" totalsRowFunction="custom" queryTableFieldId="6">
      <totalsRowFormula>AVERAGE(middle__4[err_indep_regression_test_t])</totalsRowFormula>
    </tableColumn>
    <tableColumn id="7" xr3:uid="{F692A759-1875-40CE-9B14-64A5B1E45006}" uniqueName="7" name="err_regression_test_t" totalsRowFunction="custom" queryTableFieldId="7">
      <totalsRowFormula>AVERAGE(middle__4[err_regression_test_t])</totalsRowFormula>
    </tableColumn>
    <tableColumn id="8" xr3:uid="{858581A5-3260-4D9A-A12E-C54B9D4DAD07}" uniqueName="8" name="err_time_series_test_t" totalsRowFunction="custom" queryTableFieldId="8">
      <totalsRowFormula>AVERAGE(middle__4[err_time_series_test_t])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632C69-47A7-4DCD-B3FC-2573D59BCEBB}" name="middle__5" displayName="middle__5" ref="A1:H127" tableType="queryTable" totalsRowCount="1">
  <autoFilter ref="A1:H126" xr:uid="{ECD5B38C-2652-4ADC-BDB7-840F64F2FD8B}"/>
  <tableColumns count="8">
    <tableColumn id="1" xr3:uid="{BDDDAD5E-C6EC-4F6E-9B7C-6365B34B699A}" uniqueName="1" name="folder" queryTableFieldId="1"/>
    <tableColumn id="2" xr3:uid="{5560AB5D-06B6-457B-9205-09E2BEC47A4D}" uniqueName="2" name="err_independant_train" totalsRowFunction="custom" queryTableFieldId="2">
      <totalsRowFormula>AVERAGE(middle__5[err_independant_train])</totalsRowFormula>
    </tableColumn>
    <tableColumn id="3" xr3:uid="{107DB2B4-FF01-4E87-858C-D6F8EDCC603C}" uniqueName="3" name="err_all_dimenssion_regression_train" totalsRowFunction="custom" queryTableFieldId="3">
      <totalsRowFormula>AVERAGE(middle__5[err_all_dimenssion_regression_train])</totalsRowFormula>
    </tableColumn>
    <tableColumn id="4" xr3:uid="{8A785A6F-F715-446C-B6D1-53167BE0D944}" uniqueName="4" name="err_time_series_train" totalsRowFunction="custom" queryTableFieldId="4">
      <totalsRowFormula>AVERAGE(middle__5[err_time_series_train])</totalsRowFormula>
    </tableColumn>
    <tableColumn id="5" xr3:uid="{D9ABE8AF-AA20-48C4-94AD-29015E265410}" uniqueName="5" name="dataset" totalsRowFunction="custom" queryTableFieldId="5">
      <totalsRowFormula>AVERAGE(middle__5[dataset])</totalsRowFormula>
    </tableColumn>
    <tableColumn id="6" xr3:uid="{AC68F017-878F-4BA7-A111-0CDF4AFBEDC8}" uniqueName="6" name="err_indep_regression_test_t" totalsRowFunction="custom" queryTableFieldId="6">
      <totalsRowFormula>AVERAGE(middle__5[err_indep_regression_test_t])</totalsRowFormula>
    </tableColumn>
    <tableColumn id="7" xr3:uid="{06378818-D196-425F-AE3B-02C65C5C6770}" uniqueName="7" name="err_regression_test_t" totalsRowFunction="custom" queryTableFieldId="7">
      <totalsRowFormula>AVERAGE(middle__5[err_regression_test_t])</totalsRowFormula>
    </tableColumn>
    <tableColumn id="8" xr3:uid="{2246F43F-F78E-4C4E-9C59-8EEE7CD3D1A0}" uniqueName="8" name="err_time_series_test_t" totalsRowFunction="custom" queryTableFieldId="8">
      <totalsRowFormula>AVERAGE(middle__5[err_time_series_test_t])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51DF7B-2918-4DB6-A5D5-DEC4ADB489DF}" name="middle__6" displayName="middle__6" ref="A1:H127" tableType="queryTable" totalsRowCount="1">
  <autoFilter ref="A1:H126" xr:uid="{5A68671C-E6D1-4AAD-92ED-D971C8B0217A}"/>
  <tableColumns count="8">
    <tableColumn id="1" xr3:uid="{935EC6DB-4F3D-4C02-8161-F389E0CDE1DE}" uniqueName="1" name="folder" queryTableFieldId="1"/>
    <tableColumn id="2" xr3:uid="{59552A21-C137-4889-9AB6-F73A903E3732}" uniqueName="2" name="err_independant_train" totalsRowFunction="custom" queryTableFieldId="2">
      <totalsRowFormula>AVERAGE(middle__6[err_independant_train])</totalsRowFormula>
    </tableColumn>
    <tableColumn id="3" xr3:uid="{6FB4D09E-1E5A-4078-A375-49EEA3F34617}" uniqueName="3" name="err_all_dimenssion_regression_train" totalsRowFunction="custom" queryTableFieldId="3">
      <totalsRowFormula>AVERAGE(middle__6[err_all_dimenssion_regression_train])</totalsRowFormula>
    </tableColumn>
    <tableColumn id="4" xr3:uid="{7D92BF08-B6E2-4434-A8DF-4CD99AFD8018}" uniqueName="4" name="err_time_series_train" totalsRowFunction="custom" queryTableFieldId="4">
      <totalsRowFormula>AVERAGE(middle__6[err_time_series_train])</totalsRowFormula>
    </tableColumn>
    <tableColumn id="5" xr3:uid="{18A340A9-4F50-416B-9047-0E8909A9B084}" uniqueName="5" name="dataset" totalsRowFunction="custom" queryTableFieldId="5">
      <totalsRowFormula>AVERAGE(middle__6[dataset])</totalsRowFormula>
    </tableColumn>
    <tableColumn id="6" xr3:uid="{673A02ED-9D31-4E10-8308-AB658CAF8A27}" uniqueName="6" name="err_indep_regression_test_t" totalsRowFunction="custom" queryTableFieldId="6">
      <totalsRowFormula>AVERAGE(middle__6[err_indep_regression_test_t])</totalsRowFormula>
    </tableColumn>
    <tableColumn id="7" xr3:uid="{58206417-6004-4ADD-AB26-29AEE3571134}" uniqueName="7" name="err_regression_test_t" totalsRowFunction="custom" queryTableFieldId="7">
      <totalsRowFormula>AVERAGE(middle__6[err_regression_test_t])</totalsRowFormula>
    </tableColumn>
    <tableColumn id="8" xr3:uid="{13B43E5D-F9B3-4019-8F67-364E78E68044}" uniqueName="8" name="err_time_series_test_t" totalsRowFunction="custom" queryTableFieldId="8">
      <totalsRowFormula>AVERAGE(middle__6[err_time_series_test_t])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C82554-8EEE-48B2-B8C8-2320EA49E849}" name="middle__7" displayName="middle__7" ref="A1:H127" tableType="queryTable" totalsRowCount="1">
  <autoFilter ref="A1:H126" xr:uid="{273DC379-05EF-45BF-9CC5-3DE585B4347F}"/>
  <tableColumns count="8">
    <tableColumn id="1" xr3:uid="{FD6D1DBB-5E56-45AB-8DDD-B2C8C798DC0B}" uniqueName="1" name="folder" queryTableFieldId="1"/>
    <tableColumn id="2" xr3:uid="{87F60A6C-22A9-4FE1-9B0A-FBDA1FE3BA89}" uniqueName="2" name="err_independant_train" totalsRowFunction="custom" queryTableFieldId="2">
      <totalsRowFormula>AVERAGE(middle__7[err_independant_train])</totalsRowFormula>
    </tableColumn>
    <tableColumn id="3" xr3:uid="{5C2DCD9A-7F24-4E76-9009-2579F7320A8C}" uniqueName="3" name="err_all_dimenssion_regression_train" totalsRowFunction="custom" queryTableFieldId="3">
      <totalsRowFormula>AVERAGE(middle__7[err_all_dimenssion_regression_train])</totalsRowFormula>
    </tableColumn>
    <tableColumn id="4" xr3:uid="{A16E533B-5B47-44F3-A2E3-9C1346B238A0}" uniqueName="4" name="err_time_series_train" totalsRowFunction="custom" queryTableFieldId="4">
      <totalsRowFormula>AVERAGE(middle__7[err_time_series_train])</totalsRowFormula>
    </tableColumn>
    <tableColumn id="5" xr3:uid="{BE38409D-3A85-417B-8584-BB600788CDD8}" uniqueName="5" name="dataset" totalsRowFunction="custom" queryTableFieldId="5">
      <totalsRowFormula>AVERAGE(middle__7[dataset])</totalsRowFormula>
    </tableColumn>
    <tableColumn id="6" xr3:uid="{D44D4FAA-D40C-47C7-8016-4C6C1A4C8E81}" uniqueName="6" name="err_indep_regression_test_t" totalsRowFunction="custom" queryTableFieldId="6">
      <totalsRowFormula>AVERAGE(middle__7[err_indep_regression_test_t])</totalsRowFormula>
    </tableColumn>
    <tableColumn id="7" xr3:uid="{D67DAE92-AEB2-4664-9186-738217F83A43}" uniqueName="7" name="err_regression_test_t" totalsRowFunction="custom" queryTableFieldId="7">
      <totalsRowFormula>AVERAGE(middle__7[err_regression_test_t])</totalsRowFormula>
    </tableColumn>
    <tableColumn id="8" xr3:uid="{B6F3E897-C7A4-4AFA-8FD6-035E1FEA7B68}" uniqueName="8" name="err_time_series_test_t" totalsRowFunction="custom" queryTableFieldId="8">
      <totalsRowFormula>AVERAGE(middle__7[err_time_series_test_t])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CA09-27D6-4A7E-9864-90D550E81892}">
  <dimension ref="A1:H127"/>
  <sheetViews>
    <sheetView topLeftCell="A11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9.4178999999999995</v>
      </c>
      <c r="C2">
        <v>9.4309999999999992</v>
      </c>
      <c r="D2">
        <v>2.6545999999999998</v>
      </c>
      <c r="E2">
        <v>1</v>
      </c>
      <c r="F2">
        <v>9.9833999999999996</v>
      </c>
      <c r="G2">
        <v>10.006500000000001</v>
      </c>
      <c r="H2">
        <v>3.5829</v>
      </c>
    </row>
    <row r="3" spans="1:8" x14ac:dyDescent="0.25">
      <c r="A3">
        <v>1</v>
      </c>
      <c r="B3">
        <v>9.4178999999999995</v>
      </c>
      <c r="C3">
        <v>9.4309999999999992</v>
      </c>
      <c r="D3">
        <v>2.6545999999999998</v>
      </c>
      <c r="E3">
        <v>2</v>
      </c>
      <c r="F3">
        <v>8.3381000000000007</v>
      </c>
      <c r="G3">
        <v>8.3111999999999995</v>
      </c>
      <c r="H3">
        <v>2.8096000000000001</v>
      </c>
    </row>
    <row r="4" spans="1:8" x14ac:dyDescent="0.25">
      <c r="A4">
        <v>1</v>
      </c>
      <c r="B4">
        <v>9.4178999999999995</v>
      </c>
      <c r="C4">
        <v>9.4309999999999992</v>
      </c>
      <c r="D4">
        <v>2.6545999999999998</v>
      </c>
      <c r="E4">
        <v>3</v>
      </c>
      <c r="F4">
        <v>10.825699999999999</v>
      </c>
      <c r="G4">
        <v>10.736499999999999</v>
      </c>
      <c r="H4">
        <v>3.0781999999999998</v>
      </c>
    </row>
    <row r="5" spans="1:8" x14ac:dyDescent="0.25">
      <c r="A5">
        <v>1</v>
      </c>
      <c r="B5">
        <v>9.4178999999999995</v>
      </c>
      <c r="C5">
        <v>9.4309999999999992</v>
      </c>
      <c r="D5">
        <v>2.6545999999999998</v>
      </c>
      <c r="E5">
        <v>4</v>
      </c>
      <c r="F5">
        <v>9.2052999999999994</v>
      </c>
      <c r="G5">
        <v>9.4331999999999994</v>
      </c>
      <c r="H5">
        <v>5.5751999999999997</v>
      </c>
    </row>
    <row r="6" spans="1:8" x14ac:dyDescent="0.25">
      <c r="A6">
        <v>1</v>
      </c>
      <c r="B6">
        <v>9.4178999999999995</v>
      </c>
      <c r="C6">
        <v>9.4309999999999992</v>
      </c>
      <c r="D6">
        <v>2.6545999999999998</v>
      </c>
      <c r="E6">
        <v>5</v>
      </c>
      <c r="F6">
        <v>31.185700000000001</v>
      </c>
      <c r="G6">
        <v>31.939599999999999</v>
      </c>
      <c r="H6">
        <v>11.519</v>
      </c>
    </row>
    <row r="7" spans="1:8" x14ac:dyDescent="0.25">
      <c r="A7">
        <v>1</v>
      </c>
      <c r="B7">
        <v>9.4518000000000004</v>
      </c>
      <c r="C7">
        <v>9.4596999999999998</v>
      </c>
      <c r="D7">
        <v>2.7014</v>
      </c>
      <c r="E7">
        <v>1</v>
      </c>
      <c r="F7">
        <v>10.1137</v>
      </c>
      <c r="G7">
        <v>10.275700000000001</v>
      </c>
      <c r="H7">
        <v>3.4754999999999998</v>
      </c>
    </row>
    <row r="8" spans="1:8" x14ac:dyDescent="0.25">
      <c r="A8">
        <v>1</v>
      </c>
      <c r="B8">
        <v>9.4518000000000004</v>
      </c>
      <c r="C8">
        <v>9.4596999999999998</v>
      </c>
      <c r="D8">
        <v>2.7014</v>
      </c>
      <c r="E8">
        <v>2</v>
      </c>
      <c r="F8">
        <v>8.2677999999999994</v>
      </c>
      <c r="G8">
        <v>8.4292999999999996</v>
      </c>
      <c r="H8">
        <v>2.8546</v>
      </c>
    </row>
    <row r="9" spans="1:8" x14ac:dyDescent="0.25">
      <c r="A9">
        <v>1</v>
      </c>
      <c r="B9">
        <v>9.4518000000000004</v>
      </c>
      <c r="C9">
        <v>9.4596999999999998</v>
      </c>
      <c r="D9">
        <v>2.7014</v>
      </c>
      <c r="E9">
        <v>3</v>
      </c>
      <c r="F9">
        <v>10.795299999999999</v>
      </c>
      <c r="G9">
        <v>10.7561</v>
      </c>
      <c r="H9">
        <v>3.3174999999999999</v>
      </c>
    </row>
    <row r="10" spans="1:8" x14ac:dyDescent="0.25">
      <c r="A10">
        <v>1</v>
      </c>
      <c r="B10">
        <v>9.4518000000000004</v>
      </c>
      <c r="C10">
        <v>9.4596999999999998</v>
      </c>
      <c r="D10">
        <v>2.7014</v>
      </c>
      <c r="E10">
        <v>4</v>
      </c>
      <c r="F10">
        <v>9.2405000000000008</v>
      </c>
      <c r="G10">
        <v>9.3046000000000006</v>
      </c>
      <c r="H10">
        <v>5.8658000000000001</v>
      </c>
    </row>
    <row r="11" spans="1:8" x14ac:dyDescent="0.25">
      <c r="A11">
        <v>1</v>
      </c>
      <c r="B11">
        <v>9.4518000000000004</v>
      </c>
      <c r="C11">
        <v>9.4596999999999998</v>
      </c>
      <c r="D11">
        <v>2.7014</v>
      </c>
      <c r="E11">
        <v>5</v>
      </c>
      <c r="F11">
        <v>30.806699999999999</v>
      </c>
      <c r="G11">
        <v>31.478000000000002</v>
      </c>
      <c r="H11">
        <v>12.3802</v>
      </c>
    </row>
    <row r="12" spans="1:8" x14ac:dyDescent="0.25">
      <c r="A12">
        <v>1</v>
      </c>
      <c r="B12">
        <v>9.4864999999999995</v>
      </c>
      <c r="C12">
        <v>9.4207999999999998</v>
      </c>
      <c r="D12">
        <v>2.5750999999999999</v>
      </c>
      <c r="E12">
        <v>1</v>
      </c>
      <c r="F12">
        <v>10.0304</v>
      </c>
      <c r="G12">
        <v>10.190799999999999</v>
      </c>
      <c r="H12">
        <v>3.3492000000000002</v>
      </c>
    </row>
    <row r="13" spans="1:8" x14ac:dyDescent="0.25">
      <c r="A13">
        <v>1</v>
      </c>
      <c r="B13">
        <v>9.4864999999999995</v>
      </c>
      <c r="C13">
        <v>9.4207999999999998</v>
      </c>
      <c r="D13">
        <v>2.5750999999999999</v>
      </c>
      <c r="E13">
        <v>2</v>
      </c>
      <c r="F13">
        <v>8.2720000000000002</v>
      </c>
      <c r="G13">
        <v>8.3461999999999996</v>
      </c>
      <c r="H13">
        <v>2.7157</v>
      </c>
    </row>
    <row r="14" spans="1:8" x14ac:dyDescent="0.25">
      <c r="A14">
        <v>1</v>
      </c>
      <c r="B14">
        <v>9.4864999999999995</v>
      </c>
      <c r="C14">
        <v>9.4207999999999998</v>
      </c>
      <c r="D14">
        <v>2.5750999999999999</v>
      </c>
      <c r="E14">
        <v>3</v>
      </c>
      <c r="F14">
        <v>11.136699999999999</v>
      </c>
      <c r="G14">
        <v>10.6844</v>
      </c>
      <c r="H14">
        <v>3.1509</v>
      </c>
    </row>
    <row r="15" spans="1:8" x14ac:dyDescent="0.25">
      <c r="A15">
        <v>1</v>
      </c>
      <c r="B15">
        <v>9.4864999999999995</v>
      </c>
      <c r="C15">
        <v>9.4207999999999998</v>
      </c>
      <c r="D15">
        <v>2.5750999999999999</v>
      </c>
      <c r="E15">
        <v>4</v>
      </c>
      <c r="F15">
        <v>9.3666999999999998</v>
      </c>
      <c r="G15">
        <v>9.5145</v>
      </c>
      <c r="H15">
        <v>5.7298999999999998</v>
      </c>
    </row>
    <row r="16" spans="1:8" x14ac:dyDescent="0.25">
      <c r="A16">
        <v>1</v>
      </c>
      <c r="B16">
        <v>9.4864999999999995</v>
      </c>
      <c r="C16">
        <v>9.4207999999999998</v>
      </c>
      <c r="D16">
        <v>2.5750999999999999</v>
      </c>
      <c r="E16">
        <v>5</v>
      </c>
      <c r="F16">
        <v>31.959099999999999</v>
      </c>
      <c r="G16">
        <v>31.684100000000001</v>
      </c>
      <c r="H16">
        <v>12.389200000000001</v>
      </c>
    </row>
    <row r="17" spans="1:8" x14ac:dyDescent="0.25">
      <c r="A17">
        <v>1</v>
      </c>
      <c r="B17">
        <v>9.4452999999999996</v>
      </c>
      <c r="C17">
        <v>9.4326000000000008</v>
      </c>
      <c r="D17">
        <v>2.6360999999999999</v>
      </c>
      <c r="E17">
        <v>1</v>
      </c>
      <c r="F17">
        <v>10.0009</v>
      </c>
      <c r="G17">
        <v>10.1656</v>
      </c>
      <c r="H17">
        <v>3.3666</v>
      </c>
    </row>
    <row r="18" spans="1:8" x14ac:dyDescent="0.25">
      <c r="A18">
        <v>1</v>
      </c>
      <c r="B18">
        <v>9.4452999999999996</v>
      </c>
      <c r="C18">
        <v>9.4326000000000008</v>
      </c>
      <c r="D18">
        <v>2.6360999999999999</v>
      </c>
      <c r="E18">
        <v>2</v>
      </c>
      <c r="F18">
        <v>8.2240000000000002</v>
      </c>
      <c r="G18">
        <v>8.7609999999999992</v>
      </c>
      <c r="H18">
        <v>2.7362000000000002</v>
      </c>
    </row>
    <row r="19" spans="1:8" x14ac:dyDescent="0.25">
      <c r="A19">
        <v>1</v>
      </c>
      <c r="B19">
        <v>9.4452999999999996</v>
      </c>
      <c r="C19">
        <v>9.4326000000000008</v>
      </c>
      <c r="D19">
        <v>2.6360999999999999</v>
      </c>
      <c r="E19">
        <v>3</v>
      </c>
      <c r="F19">
        <v>10.7203</v>
      </c>
      <c r="G19">
        <v>11.025499999999999</v>
      </c>
      <c r="H19">
        <v>3.206</v>
      </c>
    </row>
    <row r="20" spans="1:8" x14ac:dyDescent="0.25">
      <c r="A20">
        <v>1</v>
      </c>
      <c r="B20">
        <v>9.4452999999999996</v>
      </c>
      <c r="C20">
        <v>9.4326000000000008</v>
      </c>
      <c r="D20">
        <v>2.6360999999999999</v>
      </c>
      <c r="E20">
        <v>4</v>
      </c>
      <c r="F20">
        <v>9.0988000000000007</v>
      </c>
      <c r="G20">
        <v>9.5455000000000005</v>
      </c>
      <c r="H20">
        <v>5.7004999999999999</v>
      </c>
    </row>
    <row r="21" spans="1:8" x14ac:dyDescent="0.25">
      <c r="A21">
        <v>1</v>
      </c>
      <c r="B21">
        <v>9.4452999999999996</v>
      </c>
      <c r="C21">
        <v>9.4326000000000008</v>
      </c>
      <c r="D21">
        <v>2.6360999999999999</v>
      </c>
      <c r="E21">
        <v>5</v>
      </c>
      <c r="F21">
        <v>31.085799999999999</v>
      </c>
      <c r="G21">
        <v>32.195500000000003</v>
      </c>
      <c r="H21">
        <v>12.2743</v>
      </c>
    </row>
    <row r="22" spans="1:8" x14ac:dyDescent="0.25">
      <c r="A22">
        <v>1</v>
      </c>
      <c r="B22">
        <v>9.4618000000000002</v>
      </c>
      <c r="C22">
        <v>9.4713999999999992</v>
      </c>
      <c r="D22">
        <v>2.6063999999999998</v>
      </c>
      <c r="E22">
        <v>1</v>
      </c>
      <c r="F22">
        <v>10.1714</v>
      </c>
      <c r="G22">
        <v>10.1683</v>
      </c>
      <c r="H22">
        <v>3.4531000000000001</v>
      </c>
    </row>
    <row r="23" spans="1:8" x14ac:dyDescent="0.25">
      <c r="A23">
        <v>1</v>
      </c>
      <c r="B23">
        <v>9.4618000000000002</v>
      </c>
      <c r="C23">
        <v>9.4713999999999992</v>
      </c>
      <c r="D23">
        <v>2.6063999999999998</v>
      </c>
      <c r="E23">
        <v>2</v>
      </c>
      <c r="F23">
        <v>8.5092999999999996</v>
      </c>
      <c r="G23">
        <v>8.5184999999999995</v>
      </c>
      <c r="H23">
        <v>2.8256000000000001</v>
      </c>
    </row>
    <row r="24" spans="1:8" x14ac:dyDescent="0.25">
      <c r="A24">
        <v>1</v>
      </c>
      <c r="B24">
        <v>9.4618000000000002</v>
      </c>
      <c r="C24">
        <v>9.4713999999999992</v>
      </c>
      <c r="D24">
        <v>2.6063999999999998</v>
      </c>
      <c r="E24">
        <v>3</v>
      </c>
      <c r="F24">
        <v>10.6557</v>
      </c>
      <c r="G24">
        <v>10.824</v>
      </c>
      <c r="H24">
        <v>3.1682000000000001</v>
      </c>
    </row>
    <row r="25" spans="1:8" x14ac:dyDescent="0.25">
      <c r="A25">
        <v>1</v>
      </c>
      <c r="B25">
        <v>9.4618000000000002</v>
      </c>
      <c r="C25">
        <v>9.4713999999999992</v>
      </c>
      <c r="D25">
        <v>2.6063999999999998</v>
      </c>
      <c r="E25">
        <v>4</v>
      </c>
      <c r="F25">
        <v>9.2706999999999997</v>
      </c>
      <c r="G25">
        <v>9.4456000000000007</v>
      </c>
      <c r="H25">
        <v>5.9260999999999999</v>
      </c>
    </row>
    <row r="26" spans="1:8" x14ac:dyDescent="0.25">
      <c r="A26">
        <v>1</v>
      </c>
      <c r="B26">
        <v>9.4618000000000002</v>
      </c>
      <c r="C26">
        <v>9.4713999999999992</v>
      </c>
      <c r="D26">
        <v>2.6063999999999998</v>
      </c>
      <c r="E26">
        <v>5</v>
      </c>
      <c r="F26">
        <v>30.866099999999999</v>
      </c>
      <c r="G26">
        <v>31.9209</v>
      </c>
      <c r="H26">
        <v>12.5892</v>
      </c>
    </row>
    <row r="27" spans="1:8" x14ac:dyDescent="0.25">
      <c r="A27">
        <v>2</v>
      </c>
      <c r="B27">
        <v>21.276599999999998</v>
      </c>
      <c r="C27">
        <v>21.334199999999999</v>
      </c>
      <c r="D27">
        <v>2.35</v>
      </c>
      <c r="E27">
        <v>1</v>
      </c>
      <c r="F27">
        <v>13.923299999999999</v>
      </c>
      <c r="G27">
        <v>14.3718</v>
      </c>
      <c r="H27">
        <v>5.2354000000000003</v>
      </c>
    </row>
    <row r="28" spans="1:8" x14ac:dyDescent="0.25">
      <c r="A28">
        <v>2</v>
      </c>
      <c r="B28">
        <v>21.276599999999998</v>
      </c>
      <c r="C28">
        <v>21.334199999999999</v>
      </c>
      <c r="D28">
        <v>2.35</v>
      </c>
      <c r="E28">
        <v>2</v>
      </c>
      <c r="F28">
        <v>13.888400000000001</v>
      </c>
      <c r="G28">
        <v>13.192299999999999</v>
      </c>
      <c r="H28">
        <v>5.5228999999999999</v>
      </c>
    </row>
    <row r="29" spans="1:8" x14ac:dyDescent="0.25">
      <c r="A29">
        <v>2</v>
      </c>
      <c r="B29">
        <v>21.276599999999998</v>
      </c>
      <c r="C29">
        <v>21.334199999999999</v>
      </c>
      <c r="D29">
        <v>2.35</v>
      </c>
      <c r="E29">
        <v>3</v>
      </c>
      <c r="F29">
        <v>13.9293</v>
      </c>
      <c r="G29">
        <v>13.929500000000001</v>
      </c>
      <c r="H29">
        <v>2.9249999999999998</v>
      </c>
    </row>
    <row r="30" spans="1:8" x14ac:dyDescent="0.25">
      <c r="A30">
        <v>2</v>
      </c>
      <c r="B30">
        <v>21.276599999999998</v>
      </c>
      <c r="C30">
        <v>21.334199999999999</v>
      </c>
      <c r="D30">
        <v>2.35</v>
      </c>
      <c r="E30">
        <v>4</v>
      </c>
      <c r="F30">
        <v>8.3400999999999996</v>
      </c>
      <c r="G30">
        <v>8.5594000000000001</v>
      </c>
      <c r="H30">
        <v>3.2014999999999998</v>
      </c>
    </row>
    <row r="31" spans="1:8" x14ac:dyDescent="0.25">
      <c r="A31">
        <v>2</v>
      </c>
      <c r="B31">
        <v>21.276599999999998</v>
      </c>
      <c r="C31">
        <v>21.334199999999999</v>
      </c>
      <c r="D31">
        <v>2.35</v>
      </c>
      <c r="E31">
        <v>5</v>
      </c>
      <c r="F31">
        <v>23.2317</v>
      </c>
      <c r="G31">
        <v>22.738299999999999</v>
      </c>
      <c r="H31">
        <v>3.0533999999999999</v>
      </c>
    </row>
    <row r="32" spans="1:8" x14ac:dyDescent="0.25">
      <c r="A32">
        <v>2</v>
      </c>
      <c r="B32">
        <v>21.2562</v>
      </c>
      <c r="C32">
        <v>21.308299999999999</v>
      </c>
      <c r="D32">
        <v>2.0950000000000002</v>
      </c>
      <c r="E32">
        <v>1</v>
      </c>
      <c r="F32">
        <v>13.7699</v>
      </c>
      <c r="G32">
        <v>13.6386</v>
      </c>
      <c r="H32">
        <v>4.2173999999999996</v>
      </c>
    </row>
    <row r="33" spans="1:8" x14ac:dyDescent="0.25">
      <c r="A33">
        <v>2</v>
      </c>
      <c r="B33">
        <v>21.2562</v>
      </c>
      <c r="C33">
        <v>21.308299999999999</v>
      </c>
      <c r="D33">
        <v>2.0950000000000002</v>
      </c>
      <c r="E33">
        <v>2</v>
      </c>
      <c r="F33">
        <v>13.7128</v>
      </c>
      <c r="G33">
        <v>12.8688</v>
      </c>
      <c r="H33">
        <v>5.1387999999999998</v>
      </c>
    </row>
    <row r="34" spans="1:8" x14ac:dyDescent="0.25">
      <c r="A34">
        <v>2</v>
      </c>
      <c r="B34">
        <v>21.2562</v>
      </c>
      <c r="C34">
        <v>21.308299999999999</v>
      </c>
      <c r="D34">
        <v>2.0950000000000002</v>
      </c>
      <c r="E34">
        <v>3</v>
      </c>
      <c r="F34">
        <v>13.603899999999999</v>
      </c>
      <c r="G34">
        <v>13.43</v>
      </c>
      <c r="H34">
        <v>2.3967000000000001</v>
      </c>
    </row>
    <row r="35" spans="1:8" x14ac:dyDescent="0.25">
      <c r="A35">
        <v>2</v>
      </c>
      <c r="B35">
        <v>21.2562</v>
      </c>
      <c r="C35">
        <v>21.308299999999999</v>
      </c>
      <c r="D35">
        <v>2.0950000000000002</v>
      </c>
      <c r="E35">
        <v>4</v>
      </c>
      <c r="F35">
        <v>8.4067000000000007</v>
      </c>
      <c r="G35">
        <v>8.3193999999999999</v>
      </c>
      <c r="H35">
        <v>3.2747000000000002</v>
      </c>
    </row>
    <row r="36" spans="1:8" x14ac:dyDescent="0.25">
      <c r="A36">
        <v>2</v>
      </c>
      <c r="B36">
        <v>21.2562</v>
      </c>
      <c r="C36">
        <v>21.308299999999999</v>
      </c>
      <c r="D36">
        <v>2.0950000000000002</v>
      </c>
      <c r="E36">
        <v>5</v>
      </c>
      <c r="F36">
        <v>23.344000000000001</v>
      </c>
      <c r="G36">
        <v>23.5123</v>
      </c>
      <c r="H36">
        <v>2.4964</v>
      </c>
    </row>
    <row r="37" spans="1:8" x14ac:dyDescent="0.25">
      <c r="A37">
        <v>2</v>
      </c>
      <c r="B37">
        <v>21.2319</v>
      </c>
      <c r="C37">
        <v>21.313800000000001</v>
      </c>
      <c r="D37">
        <v>2.4234</v>
      </c>
      <c r="E37">
        <v>1</v>
      </c>
      <c r="F37">
        <v>13.5036</v>
      </c>
      <c r="G37">
        <v>13.4123</v>
      </c>
      <c r="H37">
        <v>4.9676</v>
      </c>
    </row>
    <row r="38" spans="1:8" x14ac:dyDescent="0.25">
      <c r="A38">
        <v>2</v>
      </c>
      <c r="B38">
        <v>21.2319</v>
      </c>
      <c r="C38">
        <v>21.313800000000001</v>
      </c>
      <c r="D38">
        <v>2.4234</v>
      </c>
      <c r="E38">
        <v>2</v>
      </c>
      <c r="F38">
        <v>13.081200000000001</v>
      </c>
      <c r="G38">
        <v>12.6937</v>
      </c>
      <c r="H38">
        <v>5.6257999999999999</v>
      </c>
    </row>
    <row r="39" spans="1:8" x14ac:dyDescent="0.25">
      <c r="A39">
        <v>2</v>
      </c>
      <c r="B39">
        <v>21.2319</v>
      </c>
      <c r="C39">
        <v>21.313800000000001</v>
      </c>
      <c r="D39">
        <v>2.4234</v>
      </c>
      <c r="E39">
        <v>3</v>
      </c>
      <c r="F39">
        <v>13.497400000000001</v>
      </c>
      <c r="G39">
        <v>13.5991</v>
      </c>
      <c r="H39">
        <v>3.1253000000000002</v>
      </c>
    </row>
    <row r="40" spans="1:8" x14ac:dyDescent="0.25">
      <c r="A40">
        <v>2</v>
      </c>
      <c r="B40">
        <v>21.2319</v>
      </c>
      <c r="C40">
        <v>21.313800000000001</v>
      </c>
      <c r="D40">
        <v>2.4234</v>
      </c>
      <c r="E40">
        <v>4</v>
      </c>
      <c r="F40">
        <v>8.1753999999999998</v>
      </c>
      <c r="G40">
        <v>8.2550000000000008</v>
      </c>
      <c r="H40">
        <v>3.5447000000000002</v>
      </c>
    </row>
    <row r="41" spans="1:8" x14ac:dyDescent="0.25">
      <c r="A41">
        <v>2</v>
      </c>
      <c r="B41">
        <v>21.2319</v>
      </c>
      <c r="C41">
        <v>21.313800000000001</v>
      </c>
      <c r="D41">
        <v>2.4234</v>
      </c>
      <c r="E41">
        <v>5</v>
      </c>
      <c r="F41">
        <v>23.111999999999998</v>
      </c>
      <c r="G41">
        <v>23.422699999999999</v>
      </c>
      <c r="H41">
        <v>3.5724</v>
      </c>
    </row>
    <row r="42" spans="1:8" x14ac:dyDescent="0.25">
      <c r="A42">
        <v>2</v>
      </c>
      <c r="B42">
        <v>21.1935</v>
      </c>
      <c r="C42">
        <v>21.319800000000001</v>
      </c>
      <c r="D42">
        <v>2.5057999999999998</v>
      </c>
      <c r="E42">
        <v>1</v>
      </c>
      <c r="F42">
        <v>13.641299999999999</v>
      </c>
      <c r="G42">
        <v>14.2281</v>
      </c>
      <c r="H42">
        <v>5.1862000000000004</v>
      </c>
    </row>
    <row r="43" spans="1:8" x14ac:dyDescent="0.25">
      <c r="A43">
        <v>2</v>
      </c>
      <c r="B43">
        <v>21.1935</v>
      </c>
      <c r="C43">
        <v>21.319800000000001</v>
      </c>
      <c r="D43">
        <v>2.5057999999999998</v>
      </c>
      <c r="E43">
        <v>2</v>
      </c>
      <c r="F43">
        <v>13.2202</v>
      </c>
      <c r="G43">
        <v>13.5364</v>
      </c>
      <c r="H43">
        <v>5.8543000000000003</v>
      </c>
    </row>
    <row r="44" spans="1:8" x14ac:dyDescent="0.25">
      <c r="A44">
        <v>2</v>
      </c>
      <c r="B44">
        <v>21.1935</v>
      </c>
      <c r="C44">
        <v>21.319800000000001</v>
      </c>
      <c r="D44">
        <v>2.5057999999999998</v>
      </c>
      <c r="E44">
        <v>3</v>
      </c>
      <c r="F44">
        <v>13.799899999999999</v>
      </c>
      <c r="G44">
        <v>14.2683</v>
      </c>
      <c r="H44">
        <v>3.1678000000000002</v>
      </c>
    </row>
    <row r="45" spans="1:8" x14ac:dyDescent="0.25">
      <c r="A45">
        <v>2</v>
      </c>
      <c r="B45">
        <v>21.1935</v>
      </c>
      <c r="C45">
        <v>21.319800000000001</v>
      </c>
      <c r="D45">
        <v>2.5057999999999998</v>
      </c>
      <c r="E45">
        <v>4</v>
      </c>
      <c r="F45">
        <v>8.4040999999999997</v>
      </c>
      <c r="G45">
        <v>8.4131</v>
      </c>
      <c r="H45">
        <v>3.4868999999999999</v>
      </c>
    </row>
    <row r="46" spans="1:8" x14ac:dyDescent="0.25">
      <c r="A46">
        <v>2</v>
      </c>
      <c r="B46">
        <v>21.1935</v>
      </c>
      <c r="C46">
        <v>21.319800000000001</v>
      </c>
      <c r="D46">
        <v>2.5057999999999998</v>
      </c>
      <c r="E46">
        <v>5</v>
      </c>
      <c r="F46">
        <v>22.4055</v>
      </c>
      <c r="G46">
        <v>23.5974</v>
      </c>
      <c r="H46">
        <v>3.5038999999999998</v>
      </c>
    </row>
    <row r="47" spans="1:8" x14ac:dyDescent="0.25">
      <c r="A47">
        <v>2</v>
      </c>
      <c r="B47">
        <v>21.2652</v>
      </c>
      <c r="C47">
        <v>21.304200000000002</v>
      </c>
      <c r="D47">
        <v>2.3896999999999999</v>
      </c>
      <c r="E47">
        <v>1</v>
      </c>
      <c r="F47">
        <v>13.735200000000001</v>
      </c>
      <c r="G47">
        <v>13.936400000000001</v>
      </c>
      <c r="H47">
        <v>5.3399000000000001</v>
      </c>
    </row>
    <row r="48" spans="1:8" x14ac:dyDescent="0.25">
      <c r="A48">
        <v>2</v>
      </c>
      <c r="B48">
        <v>21.2652</v>
      </c>
      <c r="C48">
        <v>21.304200000000002</v>
      </c>
      <c r="D48">
        <v>2.3896999999999999</v>
      </c>
      <c r="E48">
        <v>2</v>
      </c>
      <c r="F48">
        <v>13.790900000000001</v>
      </c>
      <c r="G48">
        <v>13.392899999999999</v>
      </c>
      <c r="H48">
        <v>5.5881999999999996</v>
      </c>
    </row>
    <row r="49" spans="1:8" x14ac:dyDescent="0.25">
      <c r="A49">
        <v>2</v>
      </c>
      <c r="B49">
        <v>21.2652</v>
      </c>
      <c r="C49">
        <v>21.304200000000002</v>
      </c>
      <c r="D49">
        <v>2.3896999999999999</v>
      </c>
      <c r="E49">
        <v>3</v>
      </c>
      <c r="F49">
        <v>13.617100000000001</v>
      </c>
      <c r="G49">
        <v>14.158200000000001</v>
      </c>
      <c r="H49">
        <v>3.0798000000000001</v>
      </c>
    </row>
    <row r="50" spans="1:8" x14ac:dyDescent="0.25">
      <c r="A50">
        <v>2</v>
      </c>
      <c r="B50">
        <v>21.2652</v>
      </c>
      <c r="C50">
        <v>21.304200000000002</v>
      </c>
      <c r="D50">
        <v>2.3896999999999999</v>
      </c>
      <c r="E50">
        <v>4</v>
      </c>
      <c r="F50">
        <v>8.3320000000000007</v>
      </c>
      <c r="G50">
        <v>8.2097999999999995</v>
      </c>
      <c r="H50">
        <v>3.4289999999999998</v>
      </c>
    </row>
    <row r="51" spans="1:8" x14ac:dyDescent="0.25">
      <c r="A51">
        <v>2</v>
      </c>
      <c r="B51">
        <v>21.2652</v>
      </c>
      <c r="C51">
        <v>21.304200000000002</v>
      </c>
      <c r="D51">
        <v>2.3896999999999999</v>
      </c>
      <c r="E51">
        <v>5</v>
      </c>
      <c r="F51">
        <v>23.044</v>
      </c>
      <c r="G51">
        <v>23.7118</v>
      </c>
      <c r="H51">
        <v>3.2277</v>
      </c>
    </row>
    <row r="52" spans="1:8" x14ac:dyDescent="0.25">
      <c r="A52">
        <v>3</v>
      </c>
      <c r="B52">
        <v>12.615600000000001</v>
      </c>
      <c r="C52">
        <v>12.756500000000001</v>
      </c>
      <c r="D52">
        <v>3.2635000000000001</v>
      </c>
      <c r="E52">
        <v>1</v>
      </c>
      <c r="F52">
        <v>10.9117</v>
      </c>
      <c r="G52">
        <v>11.550800000000001</v>
      </c>
      <c r="H52">
        <v>5.2556000000000003</v>
      </c>
    </row>
    <row r="53" spans="1:8" x14ac:dyDescent="0.25">
      <c r="A53">
        <v>3</v>
      </c>
      <c r="B53">
        <v>12.615600000000001</v>
      </c>
      <c r="C53">
        <v>12.756500000000001</v>
      </c>
      <c r="D53">
        <v>3.2635000000000001</v>
      </c>
      <c r="E53">
        <v>2</v>
      </c>
      <c r="F53">
        <v>13.395099999999999</v>
      </c>
      <c r="G53">
        <v>13.4603</v>
      </c>
      <c r="H53">
        <v>8.5927000000000007</v>
      </c>
    </row>
    <row r="54" spans="1:8" x14ac:dyDescent="0.25">
      <c r="A54">
        <v>3</v>
      </c>
      <c r="B54">
        <v>12.615600000000001</v>
      </c>
      <c r="C54">
        <v>12.756500000000001</v>
      </c>
      <c r="D54">
        <v>3.2635000000000001</v>
      </c>
      <c r="E54">
        <v>3</v>
      </c>
      <c r="F54">
        <v>11.520300000000001</v>
      </c>
      <c r="G54">
        <v>11.6363</v>
      </c>
      <c r="H54">
        <v>4.2458</v>
      </c>
    </row>
    <row r="55" spans="1:8" x14ac:dyDescent="0.25">
      <c r="A55">
        <v>3</v>
      </c>
      <c r="B55">
        <v>12.615600000000001</v>
      </c>
      <c r="C55">
        <v>12.756500000000001</v>
      </c>
      <c r="D55">
        <v>3.2635000000000001</v>
      </c>
      <c r="E55">
        <v>4</v>
      </c>
      <c r="F55">
        <v>9.4885999999999999</v>
      </c>
      <c r="G55">
        <v>9.69</v>
      </c>
      <c r="H55">
        <v>4.6220999999999997</v>
      </c>
    </row>
    <row r="56" spans="1:8" x14ac:dyDescent="0.25">
      <c r="A56">
        <v>3</v>
      </c>
      <c r="B56">
        <v>12.615600000000001</v>
      </c>
      <c r="C56">
        <v>12.756500000000001</v>
      </c>
      <c r="D56">
        <v>3.2635000000000001</v>
      </c>
      <c r="E56">
        <v>5</v>
      </c>
      <c r="F56">
        <v>27.7879</v>
      </c>
      <c r="G56">
        <v>27.5641</v>
      </c>
      <c r="H56">
        <v>4.4946999999999999</v>
      </c>
    </row>
    <row r="57" spans="1:8" x14ac:dyDescent="0.25">
      <c r="A57">
        <v>3</v>
      </c>
      <c r="B57">
        <v>12.824</v>
      </c>
      <c r="C57">
        <v>12.4907</v>
      </c>
      <c r="D57">
        <v>3.1031</v>
      </c>
      <c r="E57">
        <v>1</v>
      </c>
      <c r="F57">
        <v>11.9238</v>
      </c>
      <c r="G57">
        <v>11.121499999999999</v>
      </c>
      <c r="H57">
        <v>5.2462</v>
      </c>
    </row>
    <row r="58" spans="1:8" x14ac:dyDescent="0.25">
      <c r="A58">
        <v>3</v>
      </c>
      <c r="B58">
        <v>12.824</v>
      </c>
      <c r="C58">
        <v>12.4907</v>
      </c>
      <c r="D58">
        <v>3.1031</v>
      </c>
      <c r="E58">
        <v>2</v>
      </c>
      <c r="F58">
        <v>14.093999999999999</v>
      </c>
      <c r="G58">
        <v>14.125400000000001</v>
      </c>
      <c r="H58">
        <v>8.6624999999999996</v>
      </c>
    </row>
    <row r="59" spans="1:8" x14ac:dyDescent="0.25">
      <c r="A59">
        <v>3</v>
      </c>
      <c r="B59">
        <v>12.824</v>
      </c>
      <c r="C59">
        <v>12.4907</v>
      </c>
      <c r="D59">
        <v>3.1031</v>
      </c>
      <c r="E59">
        <v>3</v>
      </c>
      <c r="F59">
        <v>12.0261</v>
      </c>
      <c r="G59">
        <v>11.4344</v>
      </c>
      <c r="H59">
        <v>4.1894</v>
      </c>
    </row>
    <row r="60" spans="1:8" x14ac:dyDescent="0.25">
      <c r="A60">
        <v>3</v>
      </c>
      <c r="B60">
        <v>12.824</v>
      </c>
      <c r="C60">
        <v>12.4907</v>
      </c>
      <c r="D60">
        <v>3.1031</v>
      </c>
      <c r="E60">
        <v>4</v>
      </c>
      <c r="F60">
        <v>9.6700999999999997</v>
      </c>
      <c r="G60">
        <v>9.1285000000000007</v>
      </c>
      <c r="H60">
        <v>4.5579999999999998</v>
      </c>
    </row>
    <row r="61" spans="1:8" x14ac:dyDescent="0.25">
      <c r="A61">
        <v>3</v>
      </c>
      <c r="B61">
        <v>12.824</v>
      </c>
      <c r="C61">
        <v>12.4907</v>
      </c>
      <c r="D61">
        <v>3.1031</v>
      </c>
      <c r="E61">
        <v>5</v>
      </c>
      <c r="F61">
        <v>28.181799999999999</v>
      </c>
      <c r="G61">
        <v>26.720800000000001</v>
      </c>
      <c r="H61">
        <v>4.4974999999999996</v>
      </c>
    </row>
    <row r="62" spans="1:8" x14ac:dyDescent="0.25">
      <c r="A62">
        <v>3</v>
      </c>
      <c r="B62">
        <v>12.839499999999999</v>
      </c>
      <c r="C62">
        <v>12.506600000000001</v>
      </c>
      <c r="D62">
        <v>2.9714999999999998</v>
      </c>
      <c r="E62">
        <v>1</v>
      </c>
      <c r="F62">
        <v>11.896699999999999</v>
      </c>
      <c r="G62">
        <v>10.894399999999999</v>
      </c>
      <c r="H62">
        <v>5.2637999999999998</v>
      </c>
    </row>
    <row r="63" spans="1:8" x14ac:dyDescent="0.25">
      <c r="A63">
        <v>3</v>
      </c>
      <c r="B63">
        <v>12.839499999999999</v>
      </c>
      <c r="C63">
        <v>12.506600000000001</v>
      </c>
      <c r="D63">
        <v>2.9714999999999998</v>
      </c>
      <c r="E63">
        <v>2</v>
      </c>
      <c r="F63">
        <v>13.9955</v>
      </c>
      <c r="G63">
        <v>13.944800000000001</v>
      </c>
      <c r="H63">
        <v>8.3489000000000004</v>
      </c>
    </row>
    <row r="64" spans="1:8" x14ac:dyDescent="0.25">
      <c r="A64">
        <v>3</v>
      </c>
      <c r="B64">
        <v>12.839499999999999</v>
      </c>
      <c r="C64">
        <v>12.506600000000001</v>
      </c>
      <c r="D64">
        <v>2.9714999999999998</v>
      </c>
      <c r="E64">
        <v>3</v>
      </c>
      <c r="F64">
        <v>11.899699999999999</v>
      </c>
      <c r="G64">
        <v>11.5657</v>
      </c>
      <c r="H64">
        <v>3.9659</v>
      </c>
    </row>
    <row r="65" spans="1:8" x14ac:dyDescent="0.25">
      <c r="A65">
        <v>3</v>
      </c>
      <c r="B65">
        <v>12.839499999999999</v>
      </c>
      <c r="C65">
        <v>12.506600000000001</v>
      </c>
      <c r="D65">
        <v>2.9714999999999998</v>
      </c>
      <c r="E65">
        <v>4</v>
      </c>
      <c r="F65">
        <v>9.6059999999999999</v>
      </c>
      <c r="G65">
        <v>9.3571000000000009</v>
      </c>
      <c r="H65">
        <v>4.3601999999999999</v>
      </c>
    </row>
    <row r="66" spans="1:8" x14ac:dyDescent="0.25">
      <c r="A66">
        <v>3</v>
      </c>
      <c r="B66">
        <v>12.839499999999999</v>
      </c>
      <c r="C66">
        <v>12.506600000000001</v>
      </c>
      <c r="D66">
        <v>2.9714999999999998</v>
      </c>
      <c r="E66">
        <v>5</v>
      </c>
      <c r="F66">
        <v>28.320399999999999</v>
      </c>
      <c r="G66">
        <v>27.4392</v>
      </c>
      <c r="H66">
        <v>3.8325999999999998</v>
      </c>
    </row>
    <row r="67" spans="1:8" x14ac:dyDescent="0.25">
      <c r="A67">
        <v>3</v>
      </c>
      <c r="B67">
        <v>12.8629</v>
      </c>
      <c r="C67">
        <v>12.518599999999999</v>
      </c>
      <c r="D67">
        <v>3.1371000000000002</v>
      </c>
      <c r="E67">
        <v>1</v>
      </c>
      <c r="F67">
        <v>12.066700000000001</v>
      </c>
      <c r="G67">
        <v>11.1976</v>
      </c>
      <c r="H67">
        <v>5.3170999999999999</v>
      </c>
    </row>
    <row r="68" spans="1:8" x14ac:dyDescent="0.25">
      <c r="A68">
        <v>3</v>
      </c>
      <c r="B68">
        <v>12.8629</v>
      </c>
      <c r="C68">
        <v>12.518599999999999</v>
      </c>
      <c r="D68">
        <v>3.1371000000000002</v>
      </c>
      <c r="E68">
        <v>2</v>
      </c>
      <c r="F68">
        <v>13.9765</v>
      </c>
      <c r="G68">
        <v>13.6957</v>
      </c>
      <c r="H68">
        <v>8.6440999999999999</v>
      </c>
    </row>
    <row r="69" spans="1:8" x14ac:dyDescent="0.25">
      <c r="A69">
        <v>3</v>
      </c>
      <c r="B69">
        <v>12.8629</v>
      </c>
      <c r="C69">
        <v>12.518599999999999</v>
      </c>
      <c r="D69">
        <v>3.1371000000000002</v>
      </c>
      <c r="E69">
        <v>3</v>
      </c>
      <c r="F69">
        <v>11.7333</v>
      </c>
      <c r="G69">
        <v>11.260899999999999</v>
      </c>
      <c r="H69">
        <v>4.1955</v>
      </c>
    </row>
    <row r="70" spans="1:8" x14ac:dyDescent="0.25">
      <c r="A70">
        <v>3</v>
      </c>
      <c r="B70">
        <v>12.8629</v>
      </c>
      <c r="C70">
        <v>12.518599999999999</v>
      </c>
      <c r="D70">
        <v>3.1371000000000002</v>
      </c>
      <c r="E70">
        <v>4</v>
      </c>
      <c r="F70">
        <v>9.9667999999999992</v>
      </c>
      <c r="G70">
        <v>9.4060000000000006</v>
      </c>
      <c r="H70">
        <v>4.6226000000000003</v>
      </c>
    </row>
    <row r="71" spans="1:8" x14ac:dyDescent="0.25">
      <c r="A71">
        <v>3</v>
      </c>
      <c r="B71">
        <v>12.8629</v>
      </c>
      <c r="C71">
        <v>12.518599999999999</v>
      </c>
      <c r="D71">
        <v>3.1371000000000002</v>
      </c>
      <c r="E71">
        <v>5</v>
      </c>
      <c r="F71">
        <v>28.081099999999999</v>
      </c>
      <c r="G71">
        <v>27.101199999999999</v>
      </c>
      <c r="H71">
        <v>4.2636000000000003</v>
      </c>
    </row>
    <row r="72" spans="1:8" x14ac:dyDescent="0.25">
      <c r="A72">
        <v>3</v>
      </c>
      <c r="B72">
        <v>12.813700000000001</v>
      </c>
      <c r="C72">
        <v>12.5524</v>
      </c>
      <c r="D72">
        <v>3.0666000000000002</v>
      </c>
      <c r="E72">
        <v>1</v>
      </c>
      <c r="F72">
        <v>11.626300000000001</v>
      </c>
      <c r="G72">
        <v>11.358000000000001</v>
      </c>
      <c r="H72">
        <v>5.2553999999999998</v>
      </c>
    </row>
    <row r="73" spans="1:8" x14ac:dyDescent="0.25">
      <c r="A73">
        <v>3</v>
      </c>
      <c r="B73">
        <v>12.813700000000001</v>
      </c>
      <c r="C73">
        <v>12.5524</v>
      </c>
      <c r="D73">
        <v>3.0666000000000002</v>
      </c>
      <c r="E73">
        <v>2</v>
      </c>
      <c r="F73">
        <v>13.5718</v>
      </c>
      <c r="G73">
        <v>13.944000000000001</v>
      </c>
      <c r="H73">
        <v>8.4025999999999996</v>
      </c>
    </row>
    <row r="74" spans="1:8" x14ac:dyDescent="0.25">
      <c r="A74">
        <v>3</v>
      </c>
      <c r="B74">
        <v>12.813700000000001</v>
      </c>
      <c r="C74">
        <v>12.5524</v>
      </c>
      <c r="D74">
        <v>3.0666000000000002</v>
      </c>
      <c r="E74">
        <v>3</v>
      </c>
      <c r="F74">
        <v>11.7379</v>
      </c>
      <c r="G74">
        <v>11.5489</v>
      </c>
      <c r="H74">
        <v>4.0193000000000003</v>
      </c>
    </row>
    <row r="75" spans="1:8" x14ac:dyDescent="0.25">
      <c r="A75">
        <v>3</v>
      </c>
      <c r="B75">
        <v>12.813700000000001</v>
      </c>
      <c r="C75">
        <v>12.5524</v>
      </c>
      <c r="D75">
        <v>3.0666000000000002</v>
      </c>
      <c r="E75">
        <v>4</v>
      </c>
      <c r="F75">
        <v>9.42</v>
      </c>
      <c r="G75">
        <v>9.4064999999999994</v>
      </c>
      <c r="H75">
        <v>4.5399000000000003</v>
      </c>
    </row>
    <row r="76" spans="1:8" x14ac:dyDescent="0.25">
      <c r="A76">
        <v>3</v>
      </c>
      <c r="B76">
        <v>12.813700000000001</v>
      </c>
      <c r="C76">
        <v>12.5524</v>
      </c>
      <c r="D76">
        <v>3.0666000000000002</v>
      </c>
      <c r="E76">
        <v>5</v>
      </c>
      <c r="F76">
        <v>27.632899999999999</v>
      </c>
      <c r="G76">
        <v>27.4133</v>
      </c>
      <c r="H76">
        <v>4.0983999999999998</v>
      </c>
    </row>
    <row r="77" spans="1:8" x14ac:dyDescent="0.25">
      <c r="A77">
        <v>4</v>
      </c>
      <c r="B77">
        <v>11.6518</v>
      </c>
      <c r="C77">
        <v>11.7255</v>
      </c>
      <c r="D77">
        <v>2.5293000000000001</v>
      </c>
      <c r="E77">
        <v>1</v>
      </c>
      <c r="F77">
        <v>13.3779</v>
      </c>
      <c r="G77">
        <v>14.212</v>
      </c>
      <c r="H77">
        <v>2.8411</v>
      </c>
    </row>
    <row r="78" spans="1:8" x14ac:dyDescent="0.25">
      <c r="A78">
        <v>4</v>
      </c>
      <c r="B78">
        <v>11.6518</v>
      </c>
      <c r="C78">
        <v>11.7255</v>
      </c>
      <c r="D78">
        <v>2.5293000000000001</v>
      </c>
      <c r="E78">
        <v>2</v>
      </c>
      <c r="F78">
        <v>9.6085999999999991</v>
      </c>
      <c r="G78">
        <v>9.8190000000000008</v>
      </c>
      <c r="H78">
        <v>3.2052</v>
      </c>
    </row>
    <row r="79" spans="1:8" x14ac:dyDescent="0.25">
      <c r="A79">
        <v>4</v>
      </c>
      <c r="B79">
        <v>11.6518</v>
      </c>
      <c r="C79">
        <v>11.7255</v>
      </c>
      <c r="D79">
        <v>2.5293000000000001</v>
      </c>
      <c r="E79">
        <v>3</v>
      </c>
      <c r="F79">
        <v>11.453099999999999</v>
      </c>
      <c r="G79">
        <v>11.404199999999999</v>
      </c>
      <c r="H79">
        <v>3.5476999999999999</v>
      </c>
    </row>
    <row r="80" spans="1:8" x14ac:dyDescent="0.25">
      <c r="A80">
        <v>4</v>
      </c>
      <c r="B80">
        <v>11.6518</v>
      </c>
      <c r="C80">
        <v>11.7255</v>
      </c>
      <c r="D80">
        <v>2.5293000000000001</v>
      </c>
      <c r="E80">
        <v>4</v>
      </c>
      <c r="F80">
        <v>8.3247</v>
      </c>
      <c r="G80">
        <v>8.6930999999999994</v>
      </c>
      <c r="H80">
        <v>3.2542</v>
      </c>
    </row>
    <row r="81" spans="1:8" x14ac:dyDescent="0.25">
      <c r="A81">
        <v>4</v>
      </c>
      <c r="B81">
        <v>11.6518</v>
      </c>
      <c r="C81">
        <v>11.7255</v>
      </c>
      <c r="D81">
        <v>2.5293000000000001</v>
      </c>
      <c r="E81">
        <v>5</v>
      </c>
      <c r="F81">
        <v>25.064699999999998</v>
      </c>
      <c r="G81">
        <v>24.654699999999998</v>
      </c>
      <c r="H81">
        <v>7.5429000000000004</v>
      </c>
    </row>
    <row r="82" spans="1:8" x14ac:dyDescent="0.25">
      <c r="A82">
        <v>4</v>
      </c>
      <c r="B82">
        <v>11.649800000000001</v>
      </c>
      <c r="C82">
        <v>11.742000000000001</v>
      </c>
      <c r="D82">
        <v>2.6181000000000001</v>
      </c>
      <c r="E82">
        <v>1</v>
      </c>
      <c r="F82">
        <v>13.3996</v>
      </c>
      <c r="G82">
        <v>13.854799999999999</v>
      </c>
      <c r="H82">
        <v>2.7469999999999999</v>
      </c>
    </row>
    <row r="83" spans="1:8" x14ac:dyDescent="0.25">
      <c r="A83">
        <v>4</v>
      </c>
      <c r="B83">
        <v>11.649800000000001</v>
      </c>
      <c r="C83">
        <v>11.742000000000001</v>
      </c>
      <c r="D83">
        <v>2.6181000000000001</v>
      </c>
      <c r="E83">
        <v>2</v>
      </c>
      <c r="F83">
        <v>9.4177999999999997</v>
      </c>
      <c r="G83">
        <v>9.9297000000000004</v>
      </c>
      <c r="H83">
        <v>3.2425999999999999</v>
      </c>
    </row>
    <row r="84" spans="1:8" x14ac:dyDescent="0.25">
      <c r="A84">
        <v>4</v>
      </c>
      <c r="B84">
        <v>11.649800000000001</v>
      </c>
      <c r="C84">
        <v>11.742000000000001</v>
      </c>
      <c r="D84">
        <v>2.6181000000000001</v>
      </c>
      <c r="E84">
        <v>3</v>
      </c>
      <c r="F84">
        <v>11.5586</v>
      </c>
      <c r="G84">
        <v>11.5375</v>
      </c>
      <c r="H84">
        <v>3.4523000000000001</v>
      </c>
    </row>
    <row r="85" spans="1:8" x14ac:dyDescent="0.25">
      <c r="A85">
        <v>4</v>
      </c>
      <c r="B85">
        <v>11.649800000000001</v>
      </c>
      <c r="C85">
        <v>11.742000000000001</v>
      </c>
      <c r="D85">
        <v>2.6181000000000001</v>
      </c>
      <c r="E85">
        <v>4</v>
      </c>
      <c r="F85">
        <v>8.4364000000000008</v>
      </c>
      <c r="G85">
        <v>8.3836999999999993</v>
      </c>
      <c r="H85">
        <v>3.3847</v>
      </c>
    </row>
    <row r="86" spans="1:8" x14ac:dyDescent="0.25">
      <c r="A86">
        <v>4</v>
      </c>
      <c r="B86">
        <v>11.649800000000001</v>
      </c>
      <c r="C86">
        <v>11.742000000000001</v>
      </c>
      <c r="D86">
        <v>2.6181000000000001</v>
      </c>
      <c r="E86">
        <v>5</v>
      </c>
      <c r="F86">
        <v>25.090499999999999</v>
      </c>
      <c r="G86">
        <v>24.419499999999999</v>
      </c>
      <c r="H86">
        <v>8.0236999999999998</v>
      </c>
    </row>
    <row r="87" spans="1:8" x14ac:dyDescent="0.25">
      <c r="A87">
        <v>4</v>
      </c>
      <c r="B87">
        <v>11.6402</v>
      </c>
      <c r="C87">
        <v>11.7118</v>
      </c>
      <c r="D87">
        <v>2.5137999999999998</v>
      </c>
      <c r="E87">
        <v>1</v>
      </c>
      <c r="F87">
        <v>13.7403</v>
      </c>
      <c r="G87">
        <v>14.216200000000001</v>
      </c>
      <c r="H87">
        <v>2.3740999999999999</v>
      </c>
    </row>
    <row r="88" spans="1:8" x14ac:dyDescent="0.25">
      <c r="A88">
        <v>4</v>
      </c>
      <c r="B88">
        <v>11.6402</v>
      </c>
      <c r="C88">
        <v>11.7118</v>
      </c>
      <c r="D88">
        <v>2.5137999999999998</v>
      </c>
      <c r="E88">
        <v>2</v>
      </c>
      <c r="F88">
        <v>9.7230000000000008</v>
      </c>
      <c r="G88">
        <v>9.5409000000000006</v>
      </c>
      <c r="H88">
        <v>3.4352999999999998</v>
      </c>
    </row>
    <row r="89" spans="1:8" x14ac:dyDescent="0.25">
      <c r="A89">
        <v>4</v>
      </c>
      <c r="B89">
        <v>11.6402</v>
      </c>
      <c r="C89">
        <v>11.7118</v>
      </c>
      <c r="D89">
        <v>2.5137999999999998</v>
      </c>
      <c r="E89">
        <v>3</v>
      </c>
      <c r="F89">
        <v>11.593999999999999</v>
      </c>
      <c r="G89">
        <v>11.3809</v>
      </c>
      <c r="H89">
        <v>3.2622</v>
      </c>
    </row>
    <row r="90" spans="1:8" x14ac:dyDescent="0.25">
      <c r="A90">
        <v>4</v>
      </c>
      <c r="B90">
        <v>11.6402</v>
      </c>
      <c r="C90">
        <v>11.7118</v>
      </c>
      <c r="D90">
        <v>2.5137999999999998</v>
      </c>
      <c r="E90">
        <v>4</v>
      </c>
      <c r="F90">
        <v>8.5122</v>
      </c>
      <c r="G90">
        <v>8.6684000000000001</v>
      </c>
      <c r="H90">
        <v>3.36</v>
      </c>
    </row>
    <row r="91" spans="1:8" x14ac:dyDescent="0.25">
      <c r="A91">
        <v>4</v>
      </c>
      <c r="B91">
        <v>11.6402</v>
      </c>
      <c r="C91">
        <v>11.7118</v>
      </c>
      <c r="D91">
        <v>2.5137999999999998</v>
      </c>
      <c r="E91">
        <v>5</v>
      </c>
      <c r="F91">
        <v>25.4511</v>
      </c>
      <c r="G91">
        <v>24.909500000000001</v>
      </c>
      <c r="H91">
        <v>8.0752000000000006</v>
      </c>
    </row>
    <row r="92" spans="1:8" x14ac:dyDescent="0.25">
      <c r="A92">
        <v>4</v>
      </c>
      <c r="B92">
        <v>11.667</v>
      </c>
      <c r="C92">
        <v>11.6738</v>
      </c>
      <c r="D92">
        <v>2.6171000000000002</v>
      </c>
      <c r="E92">
        <v>1</v>
      </c>
      <c r="F92">
        <v>13.2704</v>
      </c>
      <c r="G92">
        <v>14.354100000000001</v>
      </c>
      <c r="H92">
        <v>2.6057999999999999</v>
      </c>
    </row>
    <row r="93" spans="1:8" x14ac:dyDescent="0.25">
      <c r="A93">
        <v>4</v>
      </c>
      <c r="B93">
        <v>11.667</v>
      </c>
      <c r="C93">
        <v>11.6738</v>
      </c>
      <c r="D93">
        <v>2.6171000000000002</v>
      </c>
      <c r="E93">
        <v>2</v>
      </c>
      <c r="F93">
        <v>9.2102000000000004</v>
      </c>
      <c r="G93">
        <v>9.9204000000000008</v>
      </c>
      <c r="H93">
        <v>3.42</v>
      </c>
    </row>
    <row r="94" spans="1:8" x14ac:dyDescent="0.25">
      <c r="A94">
        <v>4</v>
      </c>
      <c r="B94">
        <v>11.667</v>
      </c>
      <c r="C94">
        <v>11.6738</v>
      </c>
      <c r="D94">
        <v>2.6171000000000002</v>
      </c>
      <c r="E94">
        <v>3</v>
      </c>
      <c r="F94">
        <v>11.6044</v>
      </c>
      <c r="G94">
        <v>11.5105</v>
      </c>
      <c r="H94">
        <v>3.5323000000000002</v>
      </c>
    </row>
    <row r="95" spans="1:8" x14ac:dyDescent="0.25">
      <c r="A95">
        <v>4</v>
      </c>
      <c r="B95">
        <v>11.667</v>
      </c>
      <c r="C95">
        <v>11.6738</v>
      </c>
      <c r="D95">
        <v>2.6171000000000002</v>
      </c>
      <c r="E95">
        <v>4</v>
      </c>
      <c r="F95">
        <v>8.2934999999999999</v>
      </c>
      <c r="G95">
        <v>8.6869999999999994</v>
      </c>
      <c r="H95">
        <v>3.4407999999999999</v>
      </c>
    </row>
    <row r="96" spans="1:8" x14ac:dyDescent="0.25">
      <c r="A96">
        <v>4</v>
      </c>
      <c r="B96">
        <v>11.667</v>
      </c>
      <c r="C96">
        <v>11.6738</v>
      </c>
      <c r="D96">
        <v>2.6171000000000002</v>
      </c>
      <c r="E96">
        <v>5</v>
      </c>
      <c r="F96">
        <v>25.8535</v>
      </c>
      <c r="G96">
        <v>24.8276</v>
      </c>
      <c r="H96">
        <v>8.1820000000000004</v>
      </c>
    </row>
    <row r="97" spans="1:8" x14ac:dyDescent="0.25">
      <c r="A97">
        <v>4</v>
      </c>
      <c r="B97">
        <v>11.6616</v>
      </c>
      <c r="C97">
        <v>11.681800000000001</v>
      </c>
      <c r="D97">
        <v>2.6233</v>
      </c>
      <c r="E97">
        <v>1</v>
      </c>
      <c r="F97">
        <v>13.6891</v>
      </c>
      <c r="G97">
        <v>13.959899999999999</v>
      </c>
      <c r="H97">
        <v>2.7147999999999999</v>
      </c>
    </row>
    <row r="98" spans="1:8" x14ac:dyDescent="0.25">
      <c r="A98">
        <v>4</v>
      </c>
      <c r="B98">
        <v>11.6616</v>
      </c>
      <c r="C98">
        <v>11.681800000000001</v>
      </c>
      <c r="D98">
        <v>2.6233</v>
      </c>
      <c r="E98">
        <v>2</v>
      </c>
      <c r="F98">
        <v>9.4789999999999992</v>
      </c>
      <c r="G98">
        <v>9.8749000000000002</v>
      </c>
      <c r="H98">
        <v>3.3007</v>
      </c>
    </row>
    <row r="99" spans="1:8" x14ac:dyDescent="0.25">
      <c r="A99">
        <v>4</v>
      </c>
      <c r="B99">
        <v>11.6616</v>
      </c>
      <c r="C99">
        <v>11.681800000000001</v>
      </c>
      <c r="D99">
        <v>2.6233</v>
      </c>
      <c r="E99">
        <v>3</v>
      </c>
      <c r="F99">
        <v>11.5496</v>
      </c>
      <c r="G99">
        <v>11.519299999999999</v>
      </c>
      <c r="H99">
        <v>3.4849000000000001</v>
      </c>
    </row>
    <row r="100" spans="1:8" x14ac:dyDescent="0.25">
      <c r="A100">
        <v>4</v>
      </c>
      <c r="B100">
        <v>11.6616</v>
      </c>
      <c r="C100">
        <v>11.681800000000001</v>
      </c>
      <c r="D100">
        <v>2.6233</v>
      </c>
      <c r="E100">
        <v>4</v>
      </c>
      <c r="F100">
        <v>8.5493000000000006</v>
      </c>
      <c r="G100">
        <v>8.2944999999999993</v>
      </c>
      <c r="H100">
        <v>3.3708</v>
      </c>
    </row>
    <row r="101" spans="1:8" x14ac:dyDescent="0.25">
      <c r="A101">
        <v>4</v>
      </c>
      <c r="B101">
        <v>11.6616</v>
      </c>
      <c r="C101">
        <v>11.681800000000001</v>
      </c>
      <c r="D101">
        <v>2.6233</v>
      </c>
      <c r="E101">
        <v>5</v>
      </c>
      <c r="F101">
        <v>24.920500000000001</v>
      </c>
      <c r="G101">
        <v>24.3689</v>
      </c>
      <c r="H101">
        <v>8.0216999999999992</v>
      </c>
    </row>
    <row r="102" spans="1:8" x14ac:dyDescent="0.25">
      <c r="A102">
        <v>5</v>
      </c>
      <c r="B102">
        <v>20.312200000000001</v>
      </c>
      <c r="C102">
        <v>20.170400000000001</v>
      </c>
      <c r="D102">
        <v>2.7155999999999998</v>
      </c>
      <c r="E102">
        <v>1</v>
      </c>
      <c r="F102">
        <v>32.115299999999998</v>
      </c>
      <c r="G102">
        <v>33.354900000000001</v>
      </c>
      <c r="H102">
        <v>9.1113</v>
      </c>
    </row>
    <row r="103" spans="1:8" x14ac:dyDescent="0.25">
      <c r="A103">
        <v>5</v>
      </c>
      <c r="B103">
        <v>20.312200000000001</v>
      </c>
      <c r="C103">
        <v>20.170400000000001</v>
      </c>
      <c r="D103">
        <v>2.7155999999999998</v>
      </c>
      <c r="E103">
        <v>2</v>
      </c>
      <c r="F103">
        <v>39.875900000000001</v>
      </c>
      <c r="G103">
        <v>42.452100000000002</v>
      </c>
      <c r="H103">
        <v>15.910299999999999</v>
      </c>
    </row>
    <row r="104" spans="1:8" x14ac:dyDescent="0.25">
      <c r="A104">
        <v>5</v>
      </c>
      <c r="B104">
        <v>20.312200000000001</v>
      </c>
      <c r="C104">
        <v>20.170400000000001</v>
      </c>
      <c r="D104">
        <v>2.7155999999999998</v>
      </c>
      <c r="E104">
        <v>3</v>
      </c>
      <c r="F104">
        <v>39.259099999999997</v>
      </c>
      <c r="G104">
        <v>40.121299999999998</v>
      </c>
      <c r="H104">
        <v>9.1668000000000003</v>
      </c>
    </row>
    <row r="105" spans="1:8" x14ac:dyDescent="0.25">
      <c r="A105">
        <v>5</v>
      </c>
      <c r="B105">
        <v>20.312200000000001</v>
      </c>
      <c r="C105">
        <v>20.170400000000001</v>
      </c>
      <c r="D105">
        <v>2.7155999999999998</v>
      </c>
      <c r="E105">
        <v>4</v>
      </c>
      <c r="F105">
        <v>21.771699999999999</v>
      </c>
      <c r="G105">
        <v>23.431000000000001</v>
      </c>
      <c r="H105">
        <v>6.9549000000000003</v>
      </c>
    </row>
    <row r="106" spans="1:8" x14ac:dyDescent="0.25">
      <c r="A106">
        <v>5</v>
      </c>
      <c r="B106">
        <v>20.312200000000001</v>
      </c>
      <c r="C106">
        <v>20.170400000000001</v>
      </c>
      <c r="D106">
        <v>2.7155999999999998</v>
      </c>
      <c r="E106">
        <v>5</v>
      </c>
      <c r="F106">
        <v>35.217500000000001</v>
      </c>
      <c r="G106">
        <v>37.613799999999998</v>
      </c>
      <c r="H106">
        <v>3.8624999999999998</v>
      </c>
    </row>
    <row r="107" spans="1:8" x14ac:dyDescent="0.25">
      <c r="A107">
        <v>5</v>
      </c>
      <c r="B107">
        <v>20.286200000000001</v>
      </c>
      <c r="C107">
        <v>20.203600000000002</v>
      </c>
      <c r="D107">
        <v>2.6785000000000001</v>
      </c>
      <c r="E107">
        <v>1</v>
      </c>
      <c r="F107">
        <v>35.2271</v>
      </c>
      <c r="G107">
        <v>34.1997</v>
      </c>
      <c r="H107">
        <v>9.4878999999999998</v>
      </c>
    </row>
    <row r="108" spans="1:8" x14ac:dyDescent="0.25">
      <c r="A108">
        <v>5</v>
      </c>
      <c r="B108">
        <v>20.286200000000001</v>
      </c>
      <c r="C108">
        <v>20.203600000000002</v>
      </c>
      <c r="D108">
        <v>2.6785000000000001</v>
      </c>
      <c r="E108">
        <v>2</v>
      </c>
      <c r="F108">
        <v>42.935699999999997</v>
      </c>
      <c r="G108">
        <v>42.056800000000003</v>
      </c>
      <c r="H108">
        <v>16.811499999999999</v>
      </c>
    </row>
    <row r="109" spans="1:8" x14ac:dyDescent="0.25">
      <c r="A109">
        <v>5</v>
      </c>
      <c r="B109">
        <v>20.286200000000001</v>
      </c>
      <c r="C109">
        <v>20.203600000000002</v>
      </c>
      <c r="D109">
        <v>2.6785000000000001</v>
      </c>
      <c r="E109">
        <v>3</v>
      </c>
      <c r="F109">
        <v>41.711399999999998</v>
      </c>
      <c r="G109">
        <v>40.966999999999999</v>
      </c>
      <c r="H109">
        <v>10.133900000000001</v>
      </c>
    </row>
    <row r="110" spans="1:8" x14ac:dyDescent="0.25">
      <c r="A110">
        <v>5</v>
      </c>
      <c r="B110">
        <v>20.286200000000001</v>
      </c>
      <c r="C110">
        <v>20.203600000000002</v>
      </c>
      <c r="D110">
        <v>2.6785000000000001</v>
      </c>
      <c r="E110">
        <v>4</v>
      </c>
      <c r="F110">
        <v>23.918900000000001</v>
      </c>
      <c r="G110">
        <v>23.351700000000001</v>
      </c>
      <c r="H110">
        <v>7.4196</v>
      </c>
    </row>
    <row r="111" spans="1:8" x14ac:dyDescent="0.25">
      <c r="A111">
        <v>5</v>
      </c>
      <c r="B111">
        <v>20.286200000000001</v>
      </c>
      <c r="C111">
        <v>20.203600000000002</v>
      </c>
      <c r="D111">
        <v>2.6785000000000001</v>
      </c>
      <c r="E111">
        <v>5</v>
      </c>
      <c r="F111">
        <v>38.003700000000002</v>
      </c>
      <c r="G111">
        <v>37.1723</v>
      </c>
      <c r="H111">
        <v>3.8001999999999998</v>
      </c>
    </row>
    <row r="112" spans="1:8" x14ac:dyDescent="0.25">
      <c r="A112">
        <v>5</v>
      </c>
      <c r="B112">
        <v>20.295200000000001</v>
      </c>
      <c r="C112">
        <v>20.181799999999999</v>
      </c>
      <c r="D112">
        <v>2.4146999999999998</v>
      </c>
      <c r="E112">
        <v>1</v>
      </c>
      <c r="F112">
        <v>34.610799999999998</v>
      </c>
      <c r="G112">
        <v>33.561300000000003</v>
      </c>
      <c r="H112">
        <v>8.0943000000000005</v>
      </c>
    </row>
    <row r="113" spans="1:8" x14ac:dyDescent="0.25">
      <c r="A113">
        <v>5</v>
      </c>
      <c r="B113">
        <v>20.295200000000001</v>
      </c>
      <c r="C113">
        <v>20.181799999999999</v>
      </c>
      <c r="D113">
        <v>2.4146999999999998</v>
      </c>
      <c r="E113">
        <v>2</v>
      </c>
      <c r="F113">
        <v>42.7014</v>
      </c>
      <c r="G113">
        <v>41.326999999999998</v>
      </c>
      <c r="H113">
        <v>15.2285</v>
      </c>
    </row>
    <row r="114" spans="1:8" x14ac:dyDescent="0.25">
      <c r="A114">
        <v>5</v>
      </c>
      <c r="B114">
        <v>20.295200000000001</v>
      </c>
      <c r="C114">
        <v>20.181799999999999</v>
      </c>
      <c r="D114">
        <v>2.4146999999999998</v>
      </c>
      <c r="E114">
        <v>3</v>
      </c>
      <c r="F114">
        <v>41.407299999999999</v>
      </c>
      <c r="G114">
        <v>39.8645</v>
      </c>
      <c r="H114">
        <v>8.3452000000000002</v>
      </c>
    </row>
    <row r="115" spans="1:8" x14ac:dyDescent="0.25">
      <c r="A115">
        <v>5</v>
      </c>
      <c r="B115">
        <v>20.295200000000001</v>
      </c>
      <c r="C115">
        <v>20.181799999999999</v>
      </c>
      <c r="D115">
        <v>2.4146999999999998</v>
      </c>
      <c r="E115">
        <v>4</v>
      </c>
      <c r="F115">
        <v>23.881599999999999</v>
      </c>
      <c r="G115">
        <v>22.581399999999999</v>
      </c>
      <c r="H115">
        <v>6.6428000000000003</v>
      </c>
    </row>
    <row r="116" spans="1:8" x14ac:dyDescent="0.25">
      <c r="A116">
        <v>5</v>
      </c>
      <c r="B116">
        <v>20.295200000000001</v>
      </c>
      <c r="C116">
        <v>20.181799999999999</v>
      </c>
      <c r="D116">
        <v>2.4146999999999998</v>
      </c>
      <c r="E116">
        <v>5</v>
      </c>
      <c r="F116">
        <v>38.230600000000003</v>
      </c>
      <c r="G116">
        <v>35.738199999999999</v>
      </c>
      <c r="H116">
        <v>3.2810000000000001</v>
      </c>
    </row>
    <row r="117" spans="1:8" x14ac:dyDescent="0.25">
      <c r="A117">
        <v>5</v>
      </c>
      <c r="B117">
        <v>20.304300000000001</v>
      </c>
      <c r="C117">
        <v>20.332000000000001</v>
      </c>
      <c r="D117">
        <v>2.6747000000000001</v>
      </c>
      <c r="E117">
        <v>1</v>
      </c>
      <c r="F117">
        <v>34.743499999999997</v>
      </c>
      <c r="G117">
        <v>32.8322</v>
      </c>
      <c r="H117">
        <v>8.5493000000000006</v>
      </c>
    </row>
    <row r="118" spans="1:8" x14ac:dyDescent="0.25">
      <c r="A118">
        <v>5</v>
      </c>
      <c r="B118">
        <v>20.304300000000001</v>
      </c>
      <c r="C118">
        <v>20.332000000000001</v>
      </c>
      <c r="D118">
        <v>2.6747000000000001</v>
      </c>
      <c r="E118">
        <v>2</v>
      </c>
      <c r="F118">
        <v>42.263800000000003</v>
      </c>
      <c r="G118">
        <v>41.369</v>
      </c>
      <c r="H118">
        <v>15.0548</v>
      </c>
    </row>
    <row r="119" spans="1:8" x14ac:dyDescent="0.25">
      <c r="A119">
        <v>5</v>
      </c>
      <c r="B119">
        <v>20.304300000000001</v>
      </c>
      <c r="C119">
        <v>20.332000000000001</v>
      </c>
      <c r="D119">
        <v>2.6747000000000001</v>
      </c>
      <c r="E119">
        <v>3</v>
      </c>
      <c r="F119">
        <v>40.917499999999997</v>
      </c>
      <c r="G119">
        <v>39.388399999999997</v>
      </c>
      <c r="H119">
        <v>8.4833999999999996</v>
      </c>
    </row>
    <row r="120" spans="1:8" x14ac:dyDescent="0.25">
      <c r="A120">
        <v>5</v>
      </c>
      <c r="B120">
        <v>20.304300000000001</v>
      </c>
      <c r="C120">
        <v>20.332000000000001</v>
      </c>
      <c r="D120">
        <v>2.6747000000000001</v>
      </c>
      <c r="E120">
        <v>4</v>
      </c>
      <c r="F120">
        <v>23.523499999999999</v>
      </c>
      <c r="G120">
        <v>22.6694</v>
      </c>
      <c r="H120">
        <v>6.9040999999999997</v>
      </c>
    </row>
    <row r="121" spans="1:8" x14ac:dyDescent="0.25">
      <c r="A121">
        <v>5</v>
      </c>
      <c r="B121">
        <v>20.304300000000001</v>
      </c>
      <c r="C121">
        <v>20.332000000000001</v>
      </c>
      <c r="D121">
        <v>2.6747000000000001</v>
      </c>
      <c r="E121">
        <v>5</v>
      </c>
      <c r="F121">
        <v>37.919499999999999</v>
      </c>
      <c r="G121">
        <v>37.554699999999997</v>
      </c>
      <c r="H121">
        <v>3.4363000000000001</v>
      </c>
    </row>
    <row r="122" spans="1:8" x14ac:dyDescent="0.25">
      <c r="A122">
        <v>5</v>
      </c>
      <c r="B122">
        <v>20.3995</v>
      </c>
      <c r="C122">
        <v>20.122699999999998</v>
      </c>
      <c r="D122">
        <v>2.6726999999999999</v>
      </c>
      <c r="E122">
        <v>1</v>
      </c>
      <c r="F122">
        <v>31.746200000000002</v>
      </c>
      <c r="G122">
        <v>33.574199999999998</v>
      </c>
      <c r="H122">
        <v>8.9725999999999999</v>
      </c>
    </row>
    <row r="123" spans="1:8" x14ac:dyDescent="0.25">
      <c r="A123">
        <v>5</v>
      </c>
      <c r="B123">
        <v>20.3995</v>
      </c>
      <c r="C123">
        <v>20.122699999999998</v>
      </c>
      <c r="D123">
        <v>2.6726999999999999</v>
      </c>
      <c r="E123">
        <v>2</v>
      </c>
      <c r="F123">
        <v>39.526699999999998</v>
      </c>
      <c r="G123">
        <v>41.590600000000002</v>
      </c>
      <c r="H123">
        <v>15.372999999999999</v>
      </c>
    </row>
    <row r="124" spans="1:8" x14ac:dyDescent="0.25">
      <c r="A124">
        <v>5</v>
      </c>
      <c r="B124">
        <v>20.3995</v>
      </c>
      <c r="C124">
        <v>20.122699999999998</v>
      </c>
      <c r="D124">
        <v>2.6726999999999999</v>
      </c>
      <c r="E124">
        <v>3</v>
      </c>
      <c r="F124">
        <v>37.620199999999997</v>
      </c>
      <c r="G124">
        <v>40.780700000000003</v>
      </c>
      <c r="H124">
        <v>8.7929999999999993</v>
      </c>
    </row>
    <row r="125" spans="1:8" x14ac:dyDescent="0.25">
      <c r="A125">
        <v>5</v>
      </c>
      <c r="B125">
        <v>20.3995</v>
      </c>
      <c r="C125">
        <v>20.122699999999998</v>
      </c>
      <c r="D125">
        <v>2.6726999999999999</v>
      </c>
      <c r="E125">
        <v>4</v>
      </c>
      <c r="F125">
        <v>21.256399999999999</v>
      </c>
      <c r="G125">
        <v>22.9087</v>
      </c>
      <c r="H125">
        <v>6.9619</v>
      </c>
    </row>
    <row r="126" spans="1:8" x14ac:dyDescent="0.25">
      <c r="A126">
        <v>5</v>
      </c>
      <c r="B126">
        <v>20.3995</v>
      </c>
      <c r="C126">
        <v>20.122699999999998</v>
      </c>
      <c r="D126">
        <v>2.6726999999999999</v>
      </c>
      <c r="E126">
        <v>5</v>
      </c>
      <c r="F126">
        <v>35.371099999999998</v>
      </c>
      <c r="G126">
        <v>35.7303</v>
      </c>
      <c r="H126">
        <v>3.6326000000000001</v>
      </c>
    </row>
    <row r="127" spans="1:8" x14ac:dyDescent="0.25">
      <c r="B127">
        <f>AVERAGE(middle__2[err_independant_train])</f>
        <v>15.092407999999994</v>
      </c>
      <c r="C127">
        <f>AVERAGE(middle__2[err_all_dimenssion_regression_train])</f>
        <v>15.046640000000007</v>
      </c>
      <c r="D127">
        <f>AVERAGE(middle__2[err_time_series_train])</f>
        <v>2.6614839999999966</v>
      </c>
      <c r="E127">
        <f>AVERAGE(middle__2[dataset])</f>
        <v>3</v>
      </c>
      <c r="F127">
        <f>AVERAGE(middle__2[err_indep_regression_test_t])</f>
        <v>18.408795199999989</v>
      </c>
      <c r="G127">
        <f>AVERAGE(middle__2[err_regression_test_t])</f>
        <v>18.417235999999999</v>
      </c>
      <c r="H127">
        <f>AVERAGE(middle__2[err_time_series_test_t])</f>
        <v>5.559432000000001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2C7E-22AF-4369-BFBD-A98A6BF9C563}">
  <dimension ref="A1:H127"/>
  <sheetViews>
    <sheetView topLeftCell="A11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9.4091000000000005</v>
      </c>
      <c r="C2">
        <v>9.2459000000000007</v>
      </c>
      <c r="D2">
        <v>1.7189000000000001</v>
      </c>
      <c r="E2">
        <v>1</v>
      </c>
      <c r="F2">
        <v>10.232200000000001</v>
      </c>
      <c r="G2">
        <v>10.123900000000001</v>
      </c>
      <c r="H2">
        <v>2.0036999999999998</v>
      </c>
    </row>
    <row r="3" spans="1:8" x14ac:dyDescent="0.25">
      <c r="A3">
        <v>1</v>
      </c>
      <c r="B3">
        <v>9.4091000000000005</v>
      </c>
      <c r="C3">
        <v>9.2459000000000007</v>
      </c>
      <c r="D3">
        <v>1.7189000000000001</v>
      </c>
      <c r="E3">
        <v>2</v>
      </c>
      <c r="F3">
        <v>8.3472000000000008</v>
      </c>
      <c r="G3">
        <v>8.4014000000000006</v>
      </c>
      <c r="H3">
        <v>1.5602</v>
      </c>
    </row>
    <row r="4" spans="1:8" x14ac:dyDescent="0.25">
      <c r="A4">
        <v>1</v>
      </c>
      <c r="B4">
        <v>9.4091000000000005</v>
      </c>
      <c r="C4">
        <v>9.2459000000000007</v>
      </c>
      <c r="D4">
        <v>1.7189000000000001</v>
      </c>
      <c r="E4">
        <v>3</v>
      </c>
      <c r="F4">
        <v>11.1045</v>
      </c>
      <c r="G4">
        <v>11.112299999999999</v>
      </c>
      <c r="H4">
        <v>2.7818000000000001</v>
      </c>
    </row>
    <row r="5" spans="1:8" x14ac:dyDescent="0.25">
      <c r="A5">
        <v>1</v>
      </c>
      <c r="B5">
        <v>9.4091000000000005</v>
      </c>
      <c r="C5">
        <v>9.2459000000000007</v>
      </c>
      <c r="D5">
        <v>1.7189000000000001</v>
      </c>
      <c r="E5">
        <v>4</v>
      </c>
      <c r="F5">
        <v>9.3731000000000009</v>
      </c>
      <c r="G5">
        <v>9.6917000000000009</v>
      </c>
      <c r="H5">
        <v>2.5145</v>
      </c>
    </row>
    <row r="6" spans="1:8" x14ac:dyDescent="0.25">
      <c r="A6">
        <v>1</v>
      </c>
      <c r="B6">
        <v>9.4091000000000005</v>
      </c>
      <c r="C6">
        <v>9.2459000000000007</v>
      </c>
      <c r="D6">
        <v>1.7189000000000001</v>
      </c>
      <c r="E6">
        <v>5</v>
      </c>
      <c r="F6">
        <v>31.807700000000001</v>
      </c>
      <c r="G6">
        <v>31.753699999999998</v>
      </c>
      <c r="H6">
        <v>4.2659000000000002</v>
      </c>
    </row>
    <row r="7" spans="1:8" x14ac:dyDescent="0.25">
      <c r="A7">
        <v>1</v>
      </c>
      <c r="B7">
        <v>9.3425999999999991</v>
      </c>
      <c r="C7">
        <v>9.2527000000000008</v>
      </c>
      <c r="D7">
        <v>1.7761</v>
      </c>
      <c r="E7">
        <v>1</v>
      </c>
      <c r="F7">
        <v>9.8673000000000002</v>
      </c>
      <c r="G7">
        <v>10.041499999999999</v>
      </c>
      <c r="H7">
        <v>2.0823999999999998</v>
      </c>
    </row>
    <row r="8" spans="1:8" x14ac:dyDescent="0.25">
      <c r="A8">
        <v>1</v>
      </c>
      <c r="B8">
        <v>9.3425999999999991</v>
      </c>
      <c r="C8">
        <v>9.2527000000000008</v>
      </c>
      <c r="D8">
        <v>1.7761</v>
      </c>
      <c r="E8">
        <v>2</v>
      </c>
      <c r="F8">
        <v>8.5771999999999995</v>
      </c>
      <c r="G8">
        <v>8.9618000000000002</v>
      </c>
      <c r="H8">
        <v>1.6129</v>
      </c>
    </row>
    <row r="9" spans="1:8" x14ac:dyDescent="0.25">
      <c r="A9">
        <v>1</v>
      </c>
      <c r="B9">
        <v>9.3425999999999991</v>
      </c>
      <c r="C9">
        <v>9.2527000000000008</v>
      </c>
      <c r="D9">
        <v>1.7761</v>
      </c>
      <c r="E9">
        <v>3</v>
      </c>
      <c r="F9">
        <v>10.5999</v>
      </c>
      <c r="G9">
        <v>11.0715</v>
      </c>
      <c r="H9">
        <v>2.8113000000000001</v>
      </c>
    </row>
    <row r="10" spans="1:8" x14ac:dyDescent="0.25">
      <c r="A10">
        <v>1</v>
      </c>
      <c r="B10">
        <v>9.3425999999999991</v>
      </c>
      <c r="C10">
        <v>9.2527000000000008</v>
      </c>
      <c r="D10">
        <v>1.7761</v>
      </c>
      <c r="E10">
        <v>4</v>
      </c>
      <c r="F10">
        <v>9.1938999999999993</v>
      </c>
      <c r="G10">
        <v>9.4863</v>
      </c>
      <c r="H10">
        <v>2.589</v>
      </c>
    </row>
    <row r="11" spans="1:8" x14ac:dyDescent="0.25">
      <c r="A11">
        <v>1</v>
      </c>
      <c r="B11">
        <v>9.3425999999999991</v>
      </c>
      <c r="C11">
        <v>9.2527000000000008</v>
      </c>
      <c r="D11">
        <v>1.7761</v>
      </c>
      <c r="E11">
        <v>5</v>
      </c>
      <c r="F11">
        <v>30.349799999999998</v>
      </c>
      <c r="G11">
        <v>31.305399999999999</v>
      </c>
      <c r="H11">
        <v>4.2173999999999996</v>
      </c>
    </row>
    <row r="12" spans="1:8" x14ac:dyDescent="0.25">
      <c r="A12">
        <v>1</v>
      </c>
      <c r="B12">
        <v>9.3861000000000008</v>
      </c>
      <c r="C12">
        <v>9.2835000000000001</v>
      </c>
      <c r="D12">
        <v>1.6832</v>
      </c>
      <c r="E12">
        <v>1</v>
      </c>
      <c r="F12">
        <v>9.6761999999999997</v>
      </c>
      <c r="G12">
        <v>9.9489000000000001</v>
      </c>
      <c r="H12">
        <v>2.0312999999999999</v>
      </c>
    </row>
    <row r="13" spans="1:8" x14ac:dyDescent="0.25">
      <c r="A13">
        <v>1</v>
      </c>
      <c r="B13">
        <v>9.3861000000000008</v>
      </c>
      <c r="C13">
        <v>9.2835000000000001</v>
      </c>
      <c r="D13">
        <v>1.6832</v>
      </c>
      <c r="E13">
        <v>2</v>
      </c>
      <c r="F13">
        <v>8.7119999999999997</v>
      </c>
      <c r="G13">
        <v>8.6372999999999998</v>
      </c>
      <c r="H13">
        <v>1.4803999999999999</v>
      </c>
    </row>
    <row r="14" spans="1:8" x14ac:dyDescent="0.25">
      <c r="A14">
        <v>1</v>
      </c>
      <c r="B14">
        <v>9.3861000000000008</v>
      </c>
      <c r="C14">
        <v>9.2835000000000001</v>
      </c>
      <c r="D14">
        <v>1.6832</v>
      </c>
      <c r="E14">
        <v>3</v>
      </c>
      <c r="F14">
        <v>10.863899999999999</v>
      </c>
      <c r="G14">
        <v>11.292199999999999</v>
      </c>
      <c r="H14">
        <v>2.5878000000000001</v>
      </c>
    </row>
    <row r="15" spans="1:8" x14ac:dyDescent="0.25">
      <c r="A15">
        <v>1</v>
      </c>
      <c r="B15">
        <v>9.3861000000000008</v>
      </c>
      <c r="C15">
        <v>9.2835000000000001</v>
      </c>
      <c r="D15">
        <v>1.6832</v>
      </c>
      <c r="E15">
        <v>4</v>
      </c>
      <c r="F15">
        <v>9.49</v>
      </c>
      <c r="G15">
        <v>10.0313</v>
      </c>
      <c r="H15">
        <v>2.4230999999999998</v>
      </c>
    </row>
    <row r="16" spans="1:8" x14ac:dyDescent="0.25">
      <c r="A16">
        <v>1</v>
      </c>
      <c r="B16">
        <v>9.3861000000000008</v>
      </c>
      <c r="C16">
        <v>9.2835000000000001</v>
      </c>
      <c r="D16">
        <v>1.6832</v>
      </c>
      <c r="E16">
        <v>5</v>
      </c>
      <c r="F16">
        <v>31.2239</v>
      </c>
      <c r="G16">
        <v>32.351999999999997</v>
      </c>
      <c r="H16">
        <v>3.4188000000000001</v>
      </c>
    </row>
    <row r="17" spans="1:8" x14ac:dyDescent="0.25">
      <c r="A17">
        <v>1</v>
      </c>
      <c r="B17">
        <v>9.3469999999999995</v>
      </c>
      <c r="C17">
        <v>9.2247000000000003</v>
      </c>
      <c r="D17">
        <v>1.5941000000000001</v>
      </c>
      <c r="E17">
        <v>1</v>
      </c>
      <c r="F17">
        <v>10.257199999999999</v>
      </c>
      <c r="G17">
        <v>9.8742000000000001</v>
      </c>
      <c r="H17">
        <v>1.9040999999999999</v>
      </c>
    </row>
    <row r="18" spans="1:8" x14ac:dyDescent="0.25">
      <c r="A18">
        <v>1</v>
      </c>
      <c r="B18">
        <v>9.3469999999999995</v>
      </c>
      <c r="C18">
        <v>9.2247000000000003</v>
      </c>
      <c r="D18">
        <v>1.5941000000000001</v>
      </c>
      <c r="E18">
        <v>2</v>
      </c>
      <c r="F18">
        <v>8.7409999999999997</v>
      </c>
      <c r="G18">
        <v>8.4632000000000005</v>
      </c>
      <c r="H18">
        <v>1.4111</v>
      </c>
    </row>
    <row r="19" spans="1:8" x14ac:dyDescent="0.25">
      <c r="A19">
        <v>1</v>
      </c>
      <c r="B19">
        <v>9.3469999999999995</v>
      </c>
      <c r="C19">
        <v>9.2247000000000003</v>
      </c>
      <c r="D19">
        <v>1.5941000000000001</v>
      </c>
      <c r="E19">
        <v>3</v>
      </c>
      <c r="F19">
        <v>10.837400000000001</v>
      </c>
      <c r="G19">
        <v>11.0335</v>
      </c>
      <c r="H19">
        <v>2.5066999999999999</v>
      </c>
    </row>
    <row r="20" spans="1:8" x14ac:dyDescent="0.25">
      <c r="A20">
        <v>1</v>
      </c>
      <c r="B20">
        <v>9.3469999999999995</v>
      </c>
      <c r="C20">
        <v>9.2247000000000003</v>
      </c>
      <c r="D20">
        <v>1.5941000000000001</v>
      </c>
      <c r="E20">
        <v>4</v>
      </c>
      <c r="F20">
        <v>9.1278000000000006</v>
      </c>
      <c r="G20">
        <v>9.4703999999999997</v>
      </c>
      <c r="H20">
        <v>2.2919</v>
      </c>
    </row>
    <row r="21" spans="1:8" x14ac:dyDescent="0.25">
      <c r="A21">
        <v>1</v>
      </c>
      <c r="B21">
        <v>9.3469999999999995</v>
      </c>
      <c r="C21">
        <v>9.2247000000000003</v>
      </c>
      <c r="D21">
        <v>1.5941000000000001</v>
      </c>
      <c r="E21">
        <v>5</v>
      </c>
      <c r="F21">
        <v>30.473199999999999</v>
      </c>
      <c r="G21">
        <v>31.2364</v>
      </c>
      <c r="H21">
        <v>3.7435</v>
      </c>
    </row>
    <row r="22" spans="1:8" x14ac:dyDescent="0.25">
      <c r="A22">
        <v>1</v>
      </c>
      <c r="B22">
        <v>9.3701000000000008</v>
      </c>
      <c r="C22">
        <v>9.2527000000000008</v>
      </c>
      <c r="D22">
        <v>1.6869000000000001</v>
      </c>
      <c r="E22">
        <v>1</v>
      </c>
      <c r="F22">
        <v>9.7850000000000001</v>
      </c>
      <c r="G22">
        <v>9.8752999999999993</v>
      </c>
      <c r="H22">
        <v>1.9106000000000001</v>
      </c>
    </row>
    <row r="23" spans="1:8" x14ac:dyDescent="0.25">
      <c r="A23">
        <v>1</v>
      </c>
      <c r="B23">
        <v>9.3701000000000008</v>
      </c>
      <c r="C23">
        <v>9.2527000000000008</v>
      </c>
      <c r="D23">
        <v>1.6869000000000001</v>
      </c>
      <c r="E23">
        <v>2</v>
      </c>
      <c r="F23">
        <v>8.1268999999999991</v>
      </c>
      <c r="G23">
        <v>8.3583999999999996</v>
      </c>
      <c r="H23">
        <v>1.5731999999999999</v>
      </c>
    </row>
    <row r="24" spans="1:8" x14ac:dyDescent="0.25">
      <c r="A24">
        <v>1</v>
      </c>
      <c r="B24">
        <v>9.3701000000000008</v>
      </c>
      <c r="C24">
        <v>9.2527000000000008</v>
      </c>
      <c r="D24">
        <v>1.6869000000000001</v>
      </c>
      <c r="E24">
        <v>3</v>
      </c>
      <c r="F24">
        <v>10.635300000000001</v>
      </c>
      <c r="G24">
        <v>11.1677</v>
      </c>
      <c r="H24">
        <v>2.7559999999999998</v>
      </c>
    </row>
    <row r="25" spans="1:8" x14ac:dyDescent="0.25">
      <c r="A25">
        <v>1</v>
      </c>
      <c r="B25">
        <v>9.3701000000000008</v>
      </c>
      <c r="C25">
        <v>9.2527000000000008</v>
      </c>
      <c r="D25">
        <v>1.6869000000000001</v>
      </c>
      <c r="E25">
        <v>4</v>
      </c>
      <c r="F25">
        <v>9.0728000000000009</v>
      </c>
      <c r="G25">
        <v>9.6691000000000003</v>
      </c>
      <c r="H25">
        <v>2.4556</v>
      </c>
    </row>
    <row r="26" spans="1:8" x14ac:dyDescent="0.25">
      <c r="A26">
        <v>1</v>
      </c>
      <c r="B26">
        <v>9.3701000000000008</v>
      </c>
      <c r="C26">
        <v>9.2527000000000008</v>
      </c>
      <c r="D26">
        <v>1.6869000000000001</v>
      </c>
      <c r="E26">
        <v>5</v>
      </c>
      <c r="F26">
        <v>30.011700000000001</v>
      </c>
      <c r="G26">
        <v>32.002299999999998</v>
      </c>
      <c r="H26">
        <v>4.4089999999999998</v>
      </c>
    </row>
    <row r="27" spans="1:8" x14ac:dyDescent="0.25">
      <c r="A27">
        <v>2</v>
      </c>
      <c r="B27">
        <v>21.2562</v>
      </c>
      <c r="C27">
        <v>21.4133</v>
      </c>
      <c r="D27">
        <v>1.8357000000000001</v>
      </c>
      <c r="E27">
        <v>1</v>
      </c>
      <c r="F27">
        <v>13.558999999999999</v>
      </c>
      <c r="G27">
        <v>13.596399999999999</v>
      </c>
      <c r="H27">
        <v>2.8134000000000001</v>
      </c>
    </row>
    <row r="28" spans="1:8" x14ac:dyDescent="0.25">
      <c r="A28">
        <v>2</v>
      </c>
      <c r="B28">
        <v>21.2562</v>
      </c>
      <c r="C28">
        <v>21.4133</v>
      </c>
      <c r="D28">
        <v>1.8357000000000001</v>
      </c>
      <c r="E28">
        <v>2</v>
      </c>
      <c r="F28">
        <v>13.474</v>
      </c>
      <c r="G28">
        <v>13.254799999999999</v>
      </c>
      <c r="H28">
        <v>1.9722</v>
      </c>
    </row>
    <row r="29" spans="1:8" x14ac:dyDescent="0.25">
      <c r="A29">
        <v>2</v>
      </c>
      <c r="B29">
        <v>21.2562</v>
      </c>
      <c r="C29">
        <v>21.4133</v>
      </c>
      <c r="D29">
        <v>1.8357000000000001</v>
      </c>
      <c r="E29">
        <v>3</v>
      </c>
      <c r="F29">
        <v>13.7547</v>
      </c>
      <c r="G29">
        <v>13.253299999999999</v>
      </c>
      <c r="H29">
        <v>2.9618000000000002</v>
      </c>
    </row>
    <row r="30" spans="1:8" x14ac:dyDescent="0.25">
      <c r="A30">
        <v>2</v>
      </c>
      <c r="B30">
        <v>21.2562</v>
      </c>
      <c r="C30">
        <v>21.4133</v>
      </c>
      <c r="D30">
        <v>1.8357000000000001</v>
      </c>
      <c r="E30">
        <v>4</v>
      </c>
      <c r="F30">
        <v>8.1662999999999997</v>
      </c>
      <c r="G30">
        <v>8.5444999999999993</v>
      </c>
      <c r="H30">
        <v>2.2664</v>
      </c>
    </row>
    <row r="31" spans="1:8" x14ac:dyDescent="0.25">
      <c r="A31">
        <v>2</v>
      </c>
      <c r="B31">
        <v>21.2562</v>
      </c>
      <c r="C31">
        <v>21.4133</v>
      </c>
      <c r="D31">
        <v>1.8357000000000001</v>
      </c>
      <c r="E31">
        <v>5</v>
      </c>
      <c r="F31">
        <v>23.768999999999998</v>
      </c>
      <c r="G31">
        <v>24.4026</v>
      </c>
      <c r="H31">
        <v>3.3395000000000001</v>
      </c>
    </row>
    <row r="32" spans="1:8" x14ac:dyDescent="0.25">
      <c r="A32">
        <v>2</v>
      </c>
      <c r="B32">
        <v>21.253699999999998</v>
      </c>
      <c r="C32">
        <v>21.4176</v>
      </c>
      <c r="D32">
        <v>1.9260999999999999</v>
      </c>
      <c r="E32">
        <v>1</v>
      </c>
      <c r="F32">
        <v>13.6213</v>
      </c>
      <c r="G32">
        <v>14.174300000000001</v>
      </c>
      <c r="H32">
        <v>2.9472</v>
      </c>
    </row>
    <row r="33" spans="1:8" x14ac:dyDescent="0.25">
      <c r="A33">
        <v>2</v>
      </c>
      <c r="B33">
        <v>21.253699999999998</v>
      </c>
      <c r="C33">
        <v>21.4176</v>
      </c>
      <c r="D33">
        <v>1.9260999999999999</v>
      </c>
      <c r="E33">
        <v>2</v>
      </c>
      <c r="F33">
        <v>13.3287</v>
      </c>
      <c r="G33">
        <v>13.9078</v>
      </c>
      <c r="H33">
        <v>2.1303999999999998</v>
      </c>
    </row>
    <row r="34" spans="1:8" x14ac:dyDescent="0.25">
      <c r="A34">
        <v>2</v>
      </c>
      <c r="B34">
        <v>21.253699999999998</v>
      </c>
      <c r="C34">
        <v>21.4176</v>
      </c>
      <c r="D34">
        <v>1.9260999999999999</v>
      </c>
      <c r="E34">
        <v>3</v>
      </c>
      <c r="F34">
        <v>13.831799999999999</v>
      </c>
      <c r="G34">
        <v>13.8423</v>
      </c>
      <c r="H34">
        <v>3.0407000000000002</v>
      </c>
    </row>
    <row r="35" spans="1:8" x14ac:dyDescent="0.25">
      <c r="A35">
        <v>2</v>
      </c>
      <c r="B35">
        <v>21.253699999999998</v>
      </c>
      <c r="C35">
        <v>21.4176</v>
      </c>
      <c r="D35">
        <v>1.9260999999999999</v>
      </c>
      <c r="E35">
        <v>4</v>
      </c>
      <c r="F35">
        <v>8.1120000000000001</v>
      </c>
      <c r="G35">
        <v>8.6989999999999998</v>
      </c>
      <c r="H35">
        <v>2.3932000000000002</v>
      </c>
    </row>
    <row r="36" spans="1:8" x14ac:dyDescent="0.25">
      <c r="A36">
        <v>2</v>
      </c>
      <c r="B36">
        <v>21.253699999999998</v>
      </c>
      <c r="C36">
        <v>21.4176</v>
      </c>
      <c r="D36">
        <v>1.9260999999999999</v>
      </c>
      <c r="E36">
        <v>5</v>
      </c>
      <c r="F36">
        <v>23.393699999999999</v>
      </c>
      <c r="G36">
        <v>24.241700000000002</v>
      </c>
      <c r="H36">
        <v>3.2486999999999999</v>
      </c>
    </row>
    <row r="37" spans="1:8" x14ac:dyDescent="0.25">
      <c r="A37">
        <v>2</v>
      </c>
      <c r="B37">
        <v>21.267399999999999</v>
      </c>
      <c r="C37">
        <v>21.3386</v>
      </c>
      <c r="D37">
        <v>1.7146999999999999</v>
      </c>
      <c r="E37">
        <v>1</v>
      </c>
      <c r="F37">
        <v>13.322699999999999</v>
      </c>
      <c r="G37">
        <v>13.997400000000001</v>
      </c>
      <c r="H37">
        <v>2.6179000000000001</v>
      </c>
    </row>
    <row r="38" spans="1:8" x14ac:dyDescent="0.25">
      <c r="A38">
        <v>2</v>
      </c>
      <c r="B38">
        <v>21.267399999999999</v>
      </c>
      <c r="C38">
        <v>21.3386</v>
      </c>
      <c r="D38">
        <v>1.7146999999999999</v>
      </c>
      <c r="E38">
        <v>2</v>
      </c>
      <c r="F38">
        <v>13.285299999999999</v>
      </c>
      <c r="G38">
        <v>13.575200000000001</v>
      </c>
      <c r="H38">
        <v>2.1486999999999998</v>
      </c>
    </row>
    <row r="39" spans="1:8" x14ac:dyDescent="0.25">
      <c r="A39">
        <v>2</v>
      </c>
      <c r="B39">
        <v>21.267399999999999</v>
      </c>
      <c r="C39">
        <v>21.3386</v>
      </c>
      <c r="D39">
        <v>1.7146999999999999</v>
      </c>
      <c r="E39">
        <v>3</v>
      </c>
      <c r="F39">
        <v>13.381600000000001</v>
      </c>
      <c r="G39">
        <v>13.762</v>
      </c>
      <c r="H39">
        <v>2.7172000000000001</v>
      </c>
    </row>
    <row r="40" spans="1:8" x14ac:dyDescent="0.25">
      <c r="A40">
        <v>2</v>
      </c>
      <c r="B40">
        <v>21.267399999999999</v>
      </c>
      <c r="C40">
        <v>21.3386</v>
      </c>
      <c r="D40">
        <v>1.7146999999999999</v>
      </c>
      <c r="E40">
        <v>4</v>
      </c>
      <c r="F40">
        <v>8.1508000000000003</v>
      </c>
      <c r="G40">
        <v>8.5734999999999992</v>
      </c>
      <c r="H40">
        <v>2.2170000000000001</v>
      </c>
    </row>
    <row r="41" spans="1:8" x14ac:dyDescent="0.25">
      <c r="A41">
        <v>2</v>
      </c>
      <c r="B41">
        <v>21.267399999999999</v>
      </c>
      <c r="C41">
        <v>21.3386</v>
      </c>
      <c r="D41">
        <v>1.7146999999999999</v>
      </c>
      <c r="E41">
        <v>5</v>
      </c>
      <c r="F41">
        <v>23.334800000000001</v>
      </c>
      <c r="G41">
        <v>23.972999999999999</v>
      </c>
      <c r="H41">
        <v>2.8860999999999999</v>
      </c>
    </row>
    <row r="42" spans="1:8" x14ac:dyDescent="0.25">
      <c r="A42">
        <v>2</v>
      </c>
      <c r="B42">
        <v>21.327000000000002</v>
      </c>
      <c r="C42">
        <v>21.3506</v>
      </c>
      <c r="D42">
        <v>2.0754000000000001</v>
      </c>
      <c r="E42">
        <v>1</v>
      </c>
      <c r="F42">
        <v>14.237299999999999</v>
      </c>
      <c r="G42">
        <v>12.9907</v>
      </c>
      <c r="H42">
        <v>2.7157</v>
      </c>
    </row>
    <row r="43" spans="1:8" x14ac:dyDescent="0.25">
      <c r="A43">
        <v>2</v>
      </c>
      <c r="B43">
        <v>21.327000000000002</v>
      </c>
      <c r="C43">
        <v>21.3506</v>
      </c>
      <c r="D43">
        <v>2.0754000000000001</v>
      </c>
      <c r="E43">
        <v>2</v>
      </c>
      <c r="F43">
        <v>14.3819</v>
      </c>
      <c r="G43">
        <v>12.665699999999999</v>
      </c>
      <c r="H43">
        <v>2.2879999999999998</v>
      </c>
    </row>
    <row r="44" spans="1:8" x14ac:dyDescent="0.25">
      <c r="A44">
        <v>2</v>
      </c>
      <c r="B44">
        <v>21.327000000000002</v>
      </c>
      <c r="C44">
        <v>21.3506</v>
      </c>
      <c r="D44">
        <v>2.0754000000000001</v>
      </c>
      <c r="E44">
        <v>3</v>
      </c>
      <c r="F44">
        <v>14.119199999999999</v>
      </c>
      <c r="G44">
        <v>12.829700000000001</v>
      </c>
      <c r="H44">
        <v>3.1625999999999999</v>
      </c>
    </row>
    <row r="45" spans="1:8" x14ac:dyDescent="0.25">
      <c r="A45">
        <v>2</v>
      </c>
      <c r="B45">
        <v>21.327000000000002</v>
      </c>
      <c r="C45">
        <v>21.3506</v>
      </c>
      <c r="D45">
        <v>2.0754000000000001</v>
      </c>
      <c r="E45">
        <v>4</v>
      </c>
      <c r="F45">
        <v>8.7563999999999993</v>
      </c>
      <c r="G45">
        <v>8.1702999999999992</v>
      </c>
      <c r="H45">
        <v>2.6619999999999999</v>
      </c>
    </row>
    <row r="46" spans="1:8" x14ac:dyDescent="0.25">
      <c r="A46">
        <v>2</v>
      </c>
      <c r="B46">
        <v>21.327000000000002</v>
      </c>
      <c r="C46">
        <v>21.3506</v>
      </c>
      <c r="D46">
        <v>2.0754000000000001</v>
      </c>
      <c r="E46">
        <v>5</v>
      </c>
      <c r="F46">
        <v>23.147200000000002</v>
      </c>
      <c r="G46">
        <v>23.497399999999999</v>
      </c>
      <c r="H46">
        <v>3.8997000000000002</v>
      </c>
    </row>
    <row r="47" spans="1:8" x14ac:dyDescent="0.25">
      <c r="A47">
        <v>2</v>
      </c>
      <c r="B47">
        <v>21.264500000000002</v>
      </c>
      <c r="C47">
        <v>21.355</v>
      </c>
      <c r="D47">
        <v>1.6675</v>
      </c>
      <c r="E47">
        <v>1</v>
      </c>
      <c r="F47">
        <v>12.6127</v>
      </c>
      <c r="G47">
        <v>14.4114</v>
      </c>
      <c r="H47">
        <v>2.7081</v>
      </c>
    </row>
    <row r="48" spans="1:8" x14ac:dyDescent="0.25">
      <c r="A48">
        <v>2</v>
      </c>
      <c r="B48">
        <v>21.264500000000002</v>
      </c>
      <c r="C48">
        <v>21.355</v>
      </c>
      <c r="D48">
        <v>1.6675</v>
      </c>
      <c r="E48">
        <v>2</v>
      </c>
      <c r="F48">
        <v>12.157400000000001</v>
      </c>
      <c r="G48">
        <v>13.8817</v>
      </c>
      <c r="H48">
        <v>1.9196</v>
      </c>
    </row>
    <row r="49" spans="1:8" x14ac:dyDescent="0.25">
      <c r="A49">
        <v>2</v>
      </c>
      <c r="B49">
        <v>21.264500000000002</v>
      </c>
      <c r="C49">
        <v>21.355</v>
      </c>
      <c r="D49">
        <v>1.6675</v>
      </c>
      <c r="E49">
        <v>3</v>
      </c>
      <c r="F49">
        <v>13.097799999999999</v>
      </c>
      <c r="G49">
        <v>14.0878</v>
      </c>
      <c r="H49">
        <v>2.6181000000000001</v>
      </c>
    </row>
    <row r="50" spans="1:8" x14ac:dyDescent="0.25">
      <c r="A50">
        <v>2</v>
      </c>
      <c r="B50">
        <v>21.264500000000002</v>
      </c>
      <c r="C50">
        <v>21.355</v>
      </c>
      <c r="D50">
        <v>1.6675</v>
      </c>
      <c r="E50">
        <v>4</v>
      </c>
      <c r="F50">
        <v>7.7602000000000002</v>
      </c>
      <c r="G50">
        <v>8.7594999999999992</v>
      </c>
      <c r="H50">
        <v>2.2153</v>
      </c>
    </row>
    <row r="51" spans="1:8" x14ac:dyDescent="0.25">
      <c r="A51">
        <v>2</v>
      </c>
      <c r="B51">
        <v>21.264500000000002</v>
      </c>
      <c r="C51">
        <v>21.355</v>
      </c>
      <c r="D51">
        <v>1.6675</v>
      </c>
      <c r="E51">
        <v>5</v>
      </c>
      <c r="F51">
        <v>23.488900000000001</v>
      </c>
      <c r="G51">
        <v>23.821400000000001</v>
      </c>
      <c r="H51">
        <v>2.9382000000000001</v>
      </c>
    </row>
    <row r="52" spans="1:8" x14ac:dyDescent="0.25">
      <c r="A52">
        <v>3</v>
      </c>
      <c r="B52">
        <v>12.8612</v>
      </c>
      <c r="C52">
        <v>12.0458</v>
      </c>
      <c r="D52">
        <v>2.3033000000000001</v>
      </c>
      <c r="E52">
        <v>1</v>
      </c>
      <c r="F52">
        <v>12.037800000000001</v>
      </c>
      <c r="G52">
        <v>10.952999999999999</v>
      </c>
      <c r="H52">
        <v>1.9461999999999999</v>
      </c>
    </row>
    <row r="53" spans="1:8" x14ac:dyDescent="0.25">
      <c r="A53">
        <v>3</v>
      </c>
      <c r="B53">
        <v>12.8612</v>
      </c>
      <c r="C53">
        <v>12.0458</v>
      </c>
      <c r="D53">
        <v>2.3033000000000001</v>
      </c>
      <c r="E53">
        <v>2</v>
      </c>
      <c r="F53">
        <v>14.1691</v>
      </c>
      <c r="G53">
        <v>14.2555</v>
      </c>
      <c r="H53">
        <v>1.6541999999999999</v>
      </c>
    </row>
    <row r="54" spans="1:8" x14ac:dyDescent="0.25">
      <c r="A54">
        <v>3</v>
      </c>
      <c r="B54">
        <v>12.8612</v>
      </c>
      <c r="C54">
        <v>12.0458</v>
      </c>
      <c r="D54">
        <v>2.3033000000000001</v>
      </c>
      <c r="E54">
        <v>3</v>
      </c>
      <c r="F54">
        <v>12.1378</v>
      </c>
      <c r="G54">
        <v>11.013199999999999</v>
      </c>
      <c r="H54">
        <v>2.6671999999999998</v>
      </c>
    </row>
    <row r="55" spans="1:8" x14ac:dyDescent="0.25">
      <c r="A55">
        <v>3</v>
      </c>
      <c r="B55">
        <v>12.8612</v>
      </c>
      <c r="C55">
        <v>12.0458</v>
      </c>
      <c r="D55">
        <v>2.3033000000000001</v>
      </c>
      <c r="E55">
        <v>4</v>
      </c>
      <c r="F55">
        <v>9.4867000000000008</v>
      </c>
      <c r="G55">
        <v>8.6171000000000006</v>
      </c>
      <c r="H55">
        <v>2.2808999999999999</v>
      </c>
    </row>
    <row r="56" spans="1:8" x14ac:dyDescent="0.25">
      <c r="A56">
        <v>3</v>
      </c>
      <c r="B56">
        <v>12.8612</v>
      </c>
      <c r="C56">
        <v>12.0458</v>
      </c>
      <c r="D56">
        <v>2.3033000000000001</v>
      </c>
      <c r="E56">
        <v>5</v>
      </c>
      <c r="F56">
        <v>28.3262</v>
      </c>
      <c r="G56">
        <v>24.403500000000001</v>
      </c>
      <c r="H56">
        <v>3.4731000000000001</v>
      </c>
    </row>
    <row r="57" spans="1:8" x14ac:dyDescent="0.25">
      <c r="A57">
        <v>3</v>
      </c>
      <c r="B57">
        <v>12.8712</v>
      </c>
      <c r="C57">
        <v>12.1114</v>
      </c>
      <c r="D57">
        <v>2.3984999999999999</v>
      </c>
      <c r="E57">
        <v>1</v>
      </c>
      <c r="F57">
        <v>11.975</v>
      </c>
      <c r="G57">
        <v>10.4526</v>
      </c>
      <c r="H57">
        <v>2.0428000000000002</v>
      </c>
    </row>
    <row r="58" spans="1:8" x14ac:dyDescent="0.25">
      <c r="A58">
        <v>3</v>
      </c>
      <c r="B58">
        <v>12.8712</v>
      </c>
      <c r="C58">
        <v>12.1114</v>
      </c>
      <c r="D58">
        <v>2.3984999999999999</v>
      </c>
      <c r="E58">
        <v>2</v>
      </c>
      <c r="F58">
        <v>14.3072</v>
      </c>
      <c r="G58">
        <v>13.467499999999999</v>
      </c>
      <c r="H58">
        <v>1.7182999999999999</v>
      </c>
    </row>
    <row r="59" spans="1:8" x14ac:dyDescent="0.25">
      <c r="A59">
        <v>3</v>
      </c>
      <c r="B59">
        <v>12.8712</v>
      </c>
      <c r="C59">
        <v>12.1114</v>
      </c>
      <c r="D59">
        <v>2.3984999999999999</v>
      </c>
      <c r="E59">
        <v>3</v>
      </c>
      <c r="F59">
        <v>12.157299999999999</v>
      </c>
      <c r="G59">
        <v>11.2475</v>
      </c>
      <c r="H59">
        <v>2.8235999999999999</v>
      </c>
    </row>
    <row r="60" spans="1:8" x14ac:dyDescent="0.25">
      <c r="A60">
        <v>3</v>
      </c>
      <c r="B60">
        <v>12.8712</v>
      </c>
      <c r="C60">
        <v>12.1114</v>
      </c>
      <c r="D60">
        <v>2.3984999999999999</v>
      </c>
      <c r="E60">
        <v>4</v>
      </c>
      <c r="F60">
        <v>9.5581999999999994</v>
      </c>
      <c r="G60">
        <v>8.7057000000000002</v>
      </c>
      <c r="H60">
        <v>2.4207000000000001</v>
      </c>
    </row>
    <row r="61" spans="1:8" x14ac:dyDescent="0.25">
      <c r="A61">
        <v>3</v>
      </c>
      <c r="B61">
        <v>12.8712</v>
      </c>
      <c r="C61">
        <v>12.1114</v>
      </c>
      <c r="D61">
        <v>2.3984999999999999</v>
      </c>
      <c r="E61">
        <v>5</v>
      </c>
      <c r="F61">
        <v>28.693999999999999</v>
      </c>
      <c r="G61">
        <v>25.464200000000002</v>
      </c>
      <c r="H61">
        <v>3.7271999999999998</v>
      </c>
    </row>
    <row r="62" spans="1:8" x14ac:dyDescent="0.25">
      <c r="A62">
        <v>3</v>
      </c>
      <c r="B62">
        <v>12.3141</v>
      </c>
      <c r="C62">
        <v>12.1059</v>
      </c>
      <c r="D62">
        <v>2.2717999999999998</v>
      </c>
      <c r="E62">
        <v>1</v>
      </c>
      <c r="F62">
        <v>11.2536</v>
      </c>
      <c r="G62">
        <v>11.338699999999999</v>
      </c>
      <c r="H62">
        <v>1.9475</v>
      </c>
    </row>
    <row r="63" spans="1:8" x14ac:dyDescent="0.25">
      <c r="A63">
        <v>3</v>
      </c>
      <c r="B63">
        <v>12.3141</v>
      </c>
      <c r="C63">
        <v>12.1059</v>
      </c>
      <c r="D63">
        <v>2.2717999999999998</v>
      </c>
      <c r="E63">
        <v>2</v>
      </c>
      <c r="F63">
        <v>13.7262</v>
      </c>
      <c r="G63">
        <v>14.4077</v>
      </c>
      <c r="H63">
        <v>1.6268</v>
      </c>
    </row>
    <row r="64" spans="1:8" x14ac:dyDescent="0.25">
      <c r="A64">
        <v>3</v>
      </c>
      <c r="B64">
        <v>12.3141</v>
      </c>
      <c r="C64">
        <v>12.1059</v>
      </c>
      <c r="D64">
        <v>2.2717999999999998</v>
      </c>
      <c r="E64">
        <v>3</v>
      </c>
      <c r="F64">
        <v>11.376099999999999</v>
      </c>
      <c r="G64">
        <v>11.0365</v>
      </c>
      <c r="H64">
        <v>2.6960000000000002</v>
      </c>
    </row>
    <row r="65" spans="1:8" x14ac:dyDescent="0.25">
      <c r="A65">
        <v>3</v>
      </c>
      <c r="B65">
        <v>12.3141</v>
      </c>
      <c r="C65">
        <v>12.1059</v>
      </c>
      <c r="D65">
        <v>2.2717999999999998</v>
      </c>
      <c r="E65">
        <v>4</v>
      </c>
      <c r="F65">
        <v>9.2225999999999999</v>
      </c>
      <c r="G65">
        <v>8.4453999999999994</v>
      </c>
      <c r="H65">
        <v>2.2995999999999999</v>
      </c>
    </row>
    <row r="66" spans="1:8" x14ac:dyDescent="0.25">
      <c r="A66">
        <v>3</v>
      </c>
      <c r="B66">
        <v>12.3141</v>
      </c>
      <c r="C66">
        <v>12.1059</v>
      </c>
      <c r="D66">
        <v>2.2717999999999998</v>
      </c>
      <c r="E66">
        <v>5</v>
      </c>
      <c r="F66">
        <v>26.093499999999999</v>
      </c>
      <c r="G66">
        <v>23.619199999999999</v>
      </c>
      <c r="H66">
        <v>3.5754000000000001</v>
      </c>
    </row>
    <row r="67" spans="1:8" x14ac:dyDescent="0.25">
      <c r="A67">
        <v>3</v>
      </c>
      <c r="B67">
        <v>12.795999999999999</v>
      </c>
      <c r="C67">
        <v>12.0501</v>
      </c>
      <c r="D67">
        <v>2.4417</v>
      </c>
      <c r="E67">
        <v>1</v>
      </c>
      <c r="F67">
        <v>11.751300000000001</v>
      </c>
      <c r="G67">
        <v>10.847799999999999</v>
      </c>
      <c r="H67">
        <v>2.2008000000000001</v>
      </c>
    </row>
    <row r="68" spans="1:8" x14ac:dyDescent="0.25">
      <c r="A68">
        <v>3</v>
      </c>
      <c r="B68">
        <v>12.795999999999999</v>
      </c>
      <c r="C68">
        <v>12.0501</v>
      </c>
      <c r="D68">
        <v>2.4417</v>
      </c>
      <c r="E68">
        <v>2</v>
      </c>
      <c r="F68">
        <v>13.503399999999999</v>
      </c>
      <c r="G68">
        <v>13.560700000000001</v>
      </c>
      <c r="H68">
        <v>1.7336</v>
      </c>
    </row>
    <row r="69" spans="1:8" x14ac:dyDescent="0.25">
      <c r="A69">
        <v>3</v>
      </c>
      <c r="B69">
        <v>12.795999999999999</v>
      </c>
      <c r="C69">
        <v>12.0501</v>
      </c>
      <c r="D69">
        <v>2.4417</v>
      </c>
      <c r="E69">
        <v>3</v>
      </c>
      <c r="F69">
        <v>11.6577</v>
      </c>
      <c r="G69">
        <v>10.9459</v>
      </c>
      <c r="H69">
        <v>2.7225000000000001</v>
      </c>
    </row>
    <row r="70" spans="1:8" x14ac:dyDescent="0.25">
      <c r="A70">
        <v>3</v>
      </c>
      <c r="B70">
        <v>12.795999999999999</v>
      </c>
      <c r="C70">
        <v>12.0501</v>
      </c>
      <c r="D70">
        <v>2.4417</v>
      </c>
      <c r="E70">
        <v>4</v>
      </c>
      <c r="F70">
        <v>9.5260999999999996</v>
      </c>
      <c r="G70">
        <v>8.5878999999999994</v>
      </c>
      <c r="H70">
        <v>2.3815</v>
      </c>
    </row>
    <row r="71" spans="1:8" x14ac:dyDescent="0.25">
      <c r="A71">
        <v>3</v>
      </c>
      <c r="B71">
        <v>12.795999999999999</v>
      </c>
      <c r="C71">
        <v>12.0501</v>
      </c>
      <c r="D71">
        <v>2.4417</v>
      </c>
      <c r="E71">
        <v>5</v>
      </c>
      <c r="F71">
        <v>27.586200000000002</v>
      </c>
      <c r="G71">
        <v>24.630199999999999</v>
      </c>
      <c r="H71">
        <v>3.2507000000000001</v>
      </c>
    </row>
    <row r="72" spans="1:8" x14ac:dyDescent="0.25">
      <c r="A72">
        <v>3</v>
      </c>
      <c r="B72">
        <v>12.8203</v>
      </c>
      <c r="C72">
        <v>12.085699999999999</v>
      </c>
      <c r="D72">
        <v>2.2833999999999999</v>
      </c>
      <c r="E72">
        <v>1</v>
      </c>
      <c r="F72">
        <v>11.601599999999999</v>
      </c>
      <c r="G72">
        <v>11.2669</v>
      </c>
      <c r="H72">
        <v>2.2256999999999998</v>
      </c>
    </row>
    <row r="73" spans="1:8" x14ac:dyDescent="0.25">
      <c r="A73">
        <v>3</v>
      </c>
      <c r="B73">
        <v>12.8203</v>
      </c>
      <c r="C73">
        <v>12.085699999999999</v>
      </c>
      <c r="D73">
        <v>2.2833999999999999</v>
      </c>
      <c r="E73">
        <v>2</v>
      </c>
      <c r="F73">
        <v>13.467000000000001</v>
      </c>
      <c r="G73">
        <v>14.143000000000001</v>
      </c>
      <c r="H73">
        <v>1.752</v>
      </c>
    </row>
    <row r="74" spans="1:8" x14ac:dyDescent="0.25">
      <c r="A74">
        <v>3</v>
      </c>
      <c r="B74">
        <v>12.8203</v>
      </c>
      <c r="C74">
        <v>12.085699999999999</v>
      </c>
      <c r="D74">
        <v>2.2833999999999999</v>
      </c>
      <c r="E74">
        <v>3</v>
      </c>
      <c r="F74">
        <v>11.661099999999999</v>
      </c>
      <c r="G74">
        <v>11.009499999999999</v>
      </c>
      <c r="H74">
        <v>2.7222</v>
      </c>
    </row>
    <row r="75" spans="1:8" x14ac:dyDescent="0.25">
      <c r="A75">
        <v>3</v>
      </c>
      <c r="B75">
        <v>12.8203</v>
      </c>
      <c r="C75">
        <v>12.085699999999999</v>
      </c>
      <c r="D75">
        <v>2.2833999999999999</v>
      </c>
      <c r="E75">
        <v>4</v>
      </c>
      <c r="F75">
        <v>9.6165000000000003</v>
      </c>
      <c r="G75">
        <v>8.8213000000000008</v>
      </c>
      <c r="H75">
        <v>2.2458999999999998</v>
      </c>
    </row>
    <row r="76" spans="1:8" x14ac:dyDescent="0.25">
      <c r="A76">
        <v>3</v>
      </c>
      <c r="B76">
        <v>12.8203</v>
      </c>
      <c r="C76">
        <v>12.085699999999999</v>
      </c>
      <c r="D76">
        <v>2.2833999999999999</v>
      </c>
      <c r="E76">
        <v>5</v>
      </c>
      <c r="F76">
        <v>27.697299999999998</v>
      </c>
      <c r="G76">
        <v>25.042999999999999</v>
      </c>
      <c r="H76">
        <v>3.5821000000000001</v>
      </c>
    </row>
    <row r="77" spans="1:8" x14ac:dyDescent="0.25">
      <c r="A77">
        <v>4</v>
      </c>
      <c r="B77">
        <v>11.652200000000001</v>
      </c>
      <c r="C77">
        <v>11.666600000000001</v>
      </c>
      <c r="D77">
        <v>1.7161999999999999</v>
      </c>
      <c r="E77">
        <v>1</v>
      </c>
      <c r="F77">
        <v>13.489100000000001</v>
      </c>
      <c r="G77">
        <v>13.826000000000001</v>
      </c>
      <c r="H77">
        <v>1.9712000000000001</v>
      </c>
    </row>
    <row r="78" spans="1:8" x14ac:dyDescent="0.25">
      <c r="A78">
        <v>4</v>
      </c>
      <c r="B78">
        <v>11.652200000000001</v>
      </c>
      <c r="C78">
        <v>11.666600000000001</v>
      </c>
      <c r="D78">
        <v>1.7161999999999999</v>
      </c>
      <c r="E78">
        <v>2</v>
      </c>
      <c r="F78">
        <v>9.7532999999999994</v>
      </c>
      <c r="G78">
        <v>9.9684000000000008</v>
      </c>
      <c r="H78">
        <v>1.4844999999999999</v>
      </c>
    </row>
    <row r="79" spans="1:8" x14ac:dyDescent="0.25">
      <c r="A79">
        <v>4</v>
      </c>
      <c r="B79">
        <v>11.652200000000001</v>
      </c>
      <c r="C79">
        <v>11.666600000000001</v>
      </c>
      <c r="D79">
        <v>1.7161999999999999</v>
      </c>
      <c r="E79">
        <v>3</v>
      </c>
      <c r="F79">
        <v>11.520200000000001</v>
      </c>
      <c r="G79">
        <v>11.643800000000001</v>
      </c>
      <c r="H79">
        <v>2.2896000000000001</v>
      </c>
    </row>
    <row r="80" spans="1:8" x14ac:dyDescent="0.25">
      <c r="A80">
        <v>4</v>
      </c>
      <c r="B80">
        <v>11.652200000000001</v>
      </c>
      <c r="C80">
        <v>11.666600000000001</v>
      </c>
      <c r="D80">
        <v>1.7161999999999999</v>
      </c>
      <c r="E80">
        <v>4</v>
      </c>
      <c r="F80">
        <v>8.3377999999999997</v>
      </c>
      <c r="G80">
        <v>8.4413</v>
      </c>
      <c r="H80">
        <v>2.2446000000000002</v>
      </c>
    </row>
    <row r="81" spans="1:8" x14ac:dyDescent="0.25">
      <c r="A81">
        <v>4</v>
      </c>
      <c r="B81">
        <v>11.652200000000001</v>
      </c>
      <c r="C81">
        <v>11.666600000000001</v>
      </c>
      <c r="D81">
        <v>1.7161999999999999</v>
      </c>
      <c r="E81">
        <v>5</v>
      </c>
      <c r="F81">
        <v>24.772099999999998</v>
      </c>
      <c r="G81">
        <v>24.793299999999999</v>
      </c>
      <c r="H81">
        <v>2.6560999999999999</v>
      </c>
    </row>
    <row r="82" spans="1:8" x14ac:dyDescent="0.25">
      <c r="A82">
        <v>4</v>
      </c>
      <c r="B82">
        <v>11.7003</v>
      </c>
      <c r="C82">
        <v>11.645</v>
      </c>
      <c r="D82">
        <v>1.7179</v>
      </c>
      <c r="E82">
        <v>1</v>
      </c>
      <c r="F82">
        <v>13.7233</v>
      </c>
      <c r="G82">
        <v>13.7927</v>
      </c>
      <c r="H82">
        <v>1.9670000000000001</v>
      </c>
    </row>
    <row r="83" spans="1:8" x14ac:dyDescent="0.25">
      <c r="A83">
        <v>4</v>
      </c>
      <c r="B83">
        <v>11.7003</v>
      </c>
      <c r="C83">
        <v>11.645</v>
      </c>
      <c r="D83">
        <v>1.7179</v>
      </c>
      <c r="E83">
        <v>2</v>
      </c>
      <c r="F83">
        <v>9.4756</v>
      </c>
      <c r="G83">
        <v>9.7614999999999998</v>
      </c>
      <c r="H83">
        <v>1.5314000000000001</v>
      </c>
    </row>
    <row r="84" spans="1:8" x14ac:dyDescent="0.25">
      <c r="A84">
        <v>4</v>
      </c>
      <c r="B84">
        <v>11.7003</v>
      </c>
      <c r="C84">
        <v>11.645</v>
      </c>
      <c r="D84">
        <v>1.7179</v>
      </c>
      <c r="E84">
        <v>3</v>
      </c>
      <c r="F84">
        <v>11.555</v>
      </c>
      <c r="G84">
        <v>11.5722</v>
      </c>
      <c r="H84">
        <v>2.3500999999999999</v>
      </c>
    </row>
    <row r="85" spans="1:8" x14ac:dyDescent="0.25">
      <c r="A85">
        <v>4</v>
      </c>
      <c r="B85">
        <v>11.7003</v>
      </c>
      <c r="C85">
        <v>11.645</v>
      </c>
      <c r="D85">
        <v>1.7179</v>
      </c>
      <c r="E85">
        <v>4</v>
      </c>
      <c r="F85">
        <v>8.6367999999999991</v>
      </c>
      <c r="G85">
        <v>8.4075000000000006</v>
      </c>
      <c r="H85">
        <v>2.2498</v>
      </c>
    </row>
    <row r="86" spans="1:8" x14ac:dyDescent="0.25">
      <c r="A86">
        <v>4</v>
      </c>
      <c r="B86">
        <v>11.7003</v>
      </c>
      <c r="C86">
        <v>11.645</v>
      </c>
      <c r="D86">
        <v>1.7179</v>
      </c>
      <c r="E86">
        <v>5</v>
      </c>
      <c r="F86">
        <v>24.659500000000001</v>
      </c>
      <c r="G86">
        <v>24.928699999999999</v>
      </c>
      <c r="H86">
        <v>2.7854999999999999</v>
      </c>
    </row>
    <row r="87" spans="1:8" x14ac:dyDescent="0.25">
      <c r="A87">
        <v>4</v>
      </c>
      <c r="B87">
        <v>11.6944</v>
      </c>
      <c r="C87">
        <v>11.679</v>
      </c>
      <c r="D87">
        <v>1.8190999999999999</v>
      </c>
      <c r="E87">
        <v>1</v>
      </c>
      <c r="F87">
        <v>13.074</v>
      </c>
      <c r="G87">
        <v>13.0284</v>
      </c>
      <c r="H87">
        <v>2.0632999999999999</v>
      </c>
    </row>
    <row r="88" spans="1:8" x14ac:dyDescent="0.25">
      <c r="A88">
        <v>4</v>
      </c>
      <c r="B88">
        <v>11.6944</v>
      </c>
      <c r="C88">
        <v>11.679</v>
      </c>
      <c r="D88">
        <v>1.8190999999999999</v>
      </c>
      <c r="E88">
        <v>2</v>
      </c>
      <c r="F88">
        <v>9.4520999999999997</v>
      </c>
      <c r="G88">
        <v>9.4914000000000005</v>
      </c>
      <c r="H88">
        <v>1.6603000000000001</v>
      </c>
    </row>
    <row r="89" spans="1:8" x14ac:dyDescent="0.25">
      <c r="A89">
        <v>4</v>
      </c>
      <c r="B89">
        <v>11.6944</v>
      </c>
      <c r="C89">
        <v>11.679</v>
      </c>
      <c r="D89">
        <v>1.8190999999999999</v>
      </c>
      <c r="E89">
        <v>3</v>
      </c>
      <c r="F89">
        <v>11.3498</v>
      </c>
      <c r="G89">
        <v>11.315099999999999</v>
      </c>
      <c r="H89">
        <v>2.5768</v>
      </c>
    </row>
    <row r="90" spans="1:8" x14ac:dyDescent="0.25">
      <c r="A90">
        <v>4</v>
      </c>
      <c r="B90">
        <v>11.6944</v>
      </c>
      <c r="C90">
        <v>11.679</v>
      </c>
      <c r="D90">
        <v>1.8190999999999999</v>
      </c>
      <c r="E90">
        <v>4</v>
      </c>
      <c r="F90">
        <v>8.0769000000000002</v>
      </c>
      <c r="G90">
        <v>8.3125999999999998</v>
      </c>
      <c r="H90">
        <v>2.5099</v>
      </c>
    </row>
    <row r="91" spans="1:8" x14ac:dyDescent="0.25">
      <c r="A91">
        <v>4</v>
      </c>
      <c r="B91">
        <v>11.6944</v>
      </c>
      <c r="C91">
        <v>11.679</v>
      </c>
      <c r="D91">
        <v>1.8190999999999999</v>
      </c>
      <c r="E91">
        <v>5</v>
      </c>
      <c r="F91">
        <v>24.566600000000001</v>
      </c>
      <c r="G91">
        <v>24.939900000000002</v>
      </c>
      <c r="H91">
        <v>3.0381999999999998</v>
      </c>
    </row>
    <row r="92" spans="1:8" x14ac:dyDescent="0.25">
      <c r="A92">
        <v>4</v>
      </c>
      <c r="B92">
        <v>11.699299999999999</v>
      </c>
      <c r="C92">
        <v>11.651</v>
      </c>
      <c r="D92">
        <v>1.7430000000000001</v>
      </c>
      <c r="E92">
        <v>1</v>
      </c>
      <c r="F92">
        <v>13.4177</v>
      </c>
      <c r="G92">
        <v>13.2448</v>
      </c>
      <c r="H92">
        <v>2.0286</v>
      </c>
    </row>
    <row r="93" spans="1:8" x14ac:dyDescent="0.25">
      <c r="A93">
        <v>4</v>
      </c>
      <c r="B93">
        <v>11.699299999999999</v>
      </c>
      <c r="C93">
        <v>11.651</v>
      </c>
      <c r="D93">
        <v>1.7430000000000001</v>
      </c>
      <c r="E93">
        <v>2</v>
      </c>
      <c r="F93">
        <v>9.5428999999999995</v>
      </c>
      <c r="G93">
        <v>9.2690999999999999</v>
      </c>
      <c r="H93">
        <v>1.7811999999999999</v>
      </c>
    </row>
    <row r="94" spans="1:8" x14ac:dyDescent="0.25">
      <c r="A94">
        <v>4</v>
      </c>
      <c r="B94">
        <v>11.699299999999999</v>
      </c>
      <c r="C94">
        <v>11.651</v>
      </c>
      <c r="D94">
        <v>1.7430000000000001</v>
      </c>
      <c r="E94">
        <v>3</v>
      </c>
      <c r="F94">
        <v>11.629099999999999</v>
      </c>
      <c r="G94">
        <v>11.3606</v>
      </c>
      <c r="H94">
        <v>2.4382000000000001</v>
      </c>
    </row>
    <row r="95" spans="1:8" x14ac:dyDescent="0.25">
      <c r="A95">
        <v>4</v>
      </c>
      <c r="B95">
        <v>11.699299999999999</v>
      </c>
      <c r="C95">
        <v>11.651</v>
      </c>
      <c r="D95">
        <v>1.7430000000000001</v>
      </c>
      <c r="E95">
        <v>4</v>
      </c>
      <c r="F95">
        <v>8.4361999999999995</v>
      </c>
      <c r="G95">
        <v>8.2189999999999994</v>
      </c>
      <c r="H95">
        <v>2.1421000000000001</v>
      </c>
    </row>
    <row r="96" spans="1:8" x14ac:dyDescent="0.25">
      <c r="A96">
        <v>4</v>
      </c>
      <c r="B96">
        <v>11.699299999999999</v>
      </c>
      <c r="C96">
        <v>11.651</v>
      </c>
      <c r="D96">
        <v>1.7430000000000001</v>
      </c>
      <c r="E96">
        <v>5</v>
      </c>
      <c r="F96">
        <v>26.170300000000001</v>
      </c>
      <c r="G96">
        <v>25.024899999999999</v>
      </c>
      <c r="H96">
        <v>2.8262</v>
      </c>
    </row>
    <row r="97" spans="1:8" x14ac:dyDescent="0.25">
      <c r="A97">
        <v>4</v>
      </c>
      <c r="B97">
        <v>11.684200000000001</v>
      </c>
      <c r="C97">
        <v>11.650700000000001</v>
      </c>
      <c r="D97">
        <v>1.5698000000000001</v>
      </c>
      <c r="E97">
        <v>1</v>
      </c>
      <c r="F97">
        <v>12.914400000000001</v>
      </c>
      <c r="G97">
        <v>13.940300000000001</v>
      </c>
      <c r="H97">
        <v>1.8115000000000001</v>
      </c>
    </row>
    <row r="98" spans="1:8" x14ac:dyDescent="0.25">
      <c r="A98">
        <v>4</v>
      </c>
      <c r="B98">
        <v>11.684200000000001</v>
      </c>
      <c r="C98">
        <v>11.650700000000001</v>
      </c>
      <c r="D98">
        <v>1.5698000000000001</v>
      </c>
      <c r="E98">
        <v>2</v>
      </c>
      <c r="F98">
        <v>9.2041000000000004</v>
      </c>
      <c r="G98">
        <v>10.1012</v>
      </c>
      <c r="H98">
        <v>1.4327000000000001</v>
      </c>
    </row>
    <row r="99" spans="1:8" x14ac:dyDescent="0.25">
      <c r="A99">
        <v>4</v>
      </c>
      <c r="B99">
        <v>11.684200000000001</v>
      </c>
      <c r="C99">
        <v>11.650700000000001</v>
      </c>
      <c r="D99">
        <v>1.5698000000000001</v>
      </c>
      <c r="E99">
        <v>3</v>
      </c>
      <c r="F99">
        <v>11.2407</v>
      </c>
      <c r="G99">
        <v>11.6548</v>
      </c>
      <c r="H99">
        <v>2.1084999999999998</v>
      </c>
    </row>
    <row r="100" spans="1:8" x14ac:dyDescent="0.25">
      <c r="A100">
        <v>4</v>
      </c>
      <c r="B100">
        <v>11.684200000000001</v>
      </c>
      <c r="C100">
        <v>11.650700000000001</v>
      </c>
      <c r="D100">
        <v>1.5698000000000001</v>
      </c>
      <c r="E100">
        <v>4</v>
      </c>
      <c r="F100">
        <v>8.0366</v>
      </c>
      <c r="G100">
        <v>8.5169999999999995</v>
      </c>
      <c r="H100">
        <v>2.0581999999999998</v>
      </c>
    </row>
    <row r="101" spans="1:8" x14ac:dyDescent="0.25">
      <c r="A101">
        <v>4</v>
      </c>
      <c r="B101">
        <v>11.684200000000001</v>
      </c>
      <c r="C101">
        <v>11.650700000000001</v>
      </c>
      <c r="D101">
        <v>1.5698000000000001</v>
      </c>
      <c r="E101">
        <v>5</v>
      </c>
      <c r="F101">
        <v>25.130800000000001</v>
      </c>
      <c r="G101">
        <v>24.5947</v>
      </c>
      <c r="H101">
        <v>2.6055999999999999</v>
      </c>
    </row>
    <row r="102" spans="1:8" x14ac:dyDescent="0.25">
      <c r="A102">
        <v>5</v>
      </c>
      <c r="B102">
        <v>20.120999999999999</v>
      </c>
      <c r="C102">
        <v>20.051200000000001</v>
      </c>
      <c r="D102">
        <v>2.8237999999999999</v>
      </c>
      <c r="E102">
        <v>1</v>
      </c>
      <c r="F102">
        <v>32.768500000000003</v>
      </c>
      <c r="G102">
        <v>31.8901</v>
      </c>
      <c r="H102">
        <v>9.5053000000000001</v>
      </c>
    </row>
    <row r="103" spans="1:8" x14ac:dyDescent="0.25">
      <c r="A103">
        <v>5</v>
      </c>
      <c r="B103">
        <v>20.120999999999999</v>
      </c>
      <c r="C103">
        <v>20.051200000000001</v>
      </c>
      <c r="D103">
        <v>2.8237999999999999</v>
      </c>
      <c r="E103">
        <v>2</v>
      </c>
      <c r="F103">
        <v>42.0062</v>
      </c>
      <c r="G103">
        <v>41.3992</v>
      </c>
      <c r="H103">
        <v>20.1982</v>
      </c>
    </row>
    <row r="104" spans="1:8" x14ac:dyDescent="0.25">
      <c r="A104">
        <v>5</v>
      </c>
      <c r="B104">
        <v>20.120999999999999</v>
      </c>
      <c r="C104">
        <v>20.051200000000001</v>
      </c>
      <c r="D104">
        <v>2.8237999999999999</v>
      </c>
      <c r="E104">
        <v>3</v>
      </c>
      <c r="F104">
        <v>39.831200000000003</v>
      </c>
      <c r="G104">
        <v>38.935099999999998</v>
      </c>
      <c r="H104">
        <v>11.093999999999999</v>
      </c>
    </row>
    <row r="105" spans="1:8" x14ac:dyDescent="0.25">
      <c r="A105">
        <v>5</v>
      </c>
      <c r="B105">
        <v>20.120999999999999</v>
      </c>
      <c r="C105">
        <v>20.051200000000001</v>
      </c>
      <c r="D105">
        <v>2.8237999999999999</v>
      </c>
      <c r="E105">
        <v>4</v>
      </c>
      <c r="F105">
        <v>22.997499999999999</v>
      </c>
      <c r="G105">
        <v>22.599699999999999</v>
      </c>
      <c r="H105">
        <v>8.6170000000000009</v>
      </c>
    </row>
    <row r="106" spans="1:8" x14ac:dyDescent="0.25">
      <c r="A106">
        <v>5</v>
      </c>
      <c r="B106">
        <v>20.120999999999999</v>
      </c>
      <c r="C106">
        <v>20.051200000000001</v>
      </c>
      <c r="D106">
        <v>2.8237999999999999</v>
      </c>
      <c r="E106">
        <v>5</v>
      </c>
      <c r="F106">
        <v>36.271000000000001</v>
      </c>
      <c r="G106">
        <v>36.268300000000004</v>
      </c>
      <c r="H106">
        <v>4.3772000000000002</v>
      </c>
    </row>
    <row r="107" spans="1:8" x14ac:dyDescent="0.25">
      <c r="A107">
        <v>5</v>
      </c>
      <c r="B107">
        <v>20.177399999999999</v>
      </c>
      <c r="C107">
        <v>20.0825</v>
      </c>
      <c r="D107">
        <v>3.0956999999999999</v>
      </c>
      <c r="E107">
        <v>1</v>
      </c>
      <c r="F107">
        <v>32.455199999999998</v>
      </c>
      <c r="G107">
        <v>34.295000000000002</v>
      </c>
      <c r="H107">
        <v>10.2812</v>
      </c>
    </row>
    <row r="108" spans="1:8" x14ac:dyDescent="0.25">
      <c r="A108">
        <v>5</v>
      </c>
      <c r="B108">
        <v>20.177399999999999</v>
      </c>
      <c r="C108">
        <v>20.0825</v>
      </c>
      <c r="D108">
        <v>3.0956999999999999</v>
      </c>
      <c r="E108">
        <v>2</v>
      </c>
      <c r="F108">
        <v>41.283200000000001</v>
      </c>
      <c r="G108">
        <v>42.837699999999998</v>
      </c>
      <c r="H108">
        <v>20.5745</v>
      </c>
    </row>
    <row r="109" spans="1:8" x14ac:dyDescent="0.25">
      <c r="A109">
        <v>5</v>
      </c>
      <c r="B109">
        <v>20.177399999999999</v>
      </c>
      <c r="C109">
        <v>20.0825</v>
      </c>
      <c r="D109">
        <v>3.0956999999999999</v>
      </c>
      <c r="E109">
        <v>3</v>
      </c>
      <c r="F109">
        <v>38.706499999999998</v>
      </c>
      <c r="G109">
        <v>40.761499999999998</v>
      </c>
      <c r="H109">
        <v>11.8833</v>
      </c>
    </row>
    <row r="110" spans="1:8" x14ac:dyDescent="0.25">
      <c r="A110">
        <v>5</v>
      </c>
      <c r="B110">
        <v>20.177399999999999</v>
      </c>
      <c r="C110">
        <v>20.0825</v>
      </c>
      <c r="D110">
        <v>3.0956999999999999</v>
      </c>
      <c r="E110">
        <v>4</v>
      </c>
      <c r="F110">
        <v>22.517199999999999</v>
      </c>
      <c r="G110">
        <v>23.686599999999999</v>
      </c>
      <c r="H110">
        <v>9.0490999999999993</v>
      </c>
    </row>
    <row r="111" spans="1:8" x14ac:dyDescent="0.25">
      <c r="A111">
        <v>5</v>
      </c>
      <c r="B111">
        <v>20.177399999999999</v>
      </c>
      <c r="C111">
        <v>20.0825</v>
      </c>
      <c r="D111">
        <v>3.0956999999999999</v>
      </c>
      <c r="E111">
        <v>5</v>
      </c>
      <c r="F111">
        <v>35.850200000000001</v>
      </c>
      <c r="G111">
        <v>36.639600000000002</v>
      </c>
      <c r="H111">
        <v>6.2553999999999998</v>
      </c>
    </row>
    <row r="112" spans="1:8" x14ac:dyDescent="0.25">
      <c r="A112">
        <v>5</v>
      </c>
      <c r="B112">
        <v>20.005600000000001</v>
      </c>
      <c r="C112">
        <v>20.026499999999999</v>
      </c>
      <c r="D112">
        <v>2.0581999999999998</v>
      </c>
      <c r="E112">
        <v>1</v>
      </c>
      <c r="F112">
        <v>33.9617</v>
      </c>
      <c r="G112">
        <v>33.797499999999999</v>
      </c>
      <c r="H112">
        <v>4.8521999999999998</v>
      </c>
    </row>
    <row r="113" spans="1:8" x14ac:dyDescent="0.25">
      <c r="A113">
        <v>5</v>
      </c>
      <c r="B113">
        <v>20.005600000000001</v>
      </c>
      <c r="C113">
        <v>20.026499999999999</v>
      </c>
      <c r="D113">
        <v>2.0581999999999998</v>
      </c>
      <c r="E113">
        <v>2</v>
      </c>
      <c r="F113">
        <v>41.884099999999997</v>
      </c>
      <c r="G113">
        <v>42.810400000000001</v>
      </c>
      <c r="H113">
        <v>8.8081999999999994</v>
      </c>
    </row>
    <row r="114" spans="1:8" x14ac:dyDescent="0.25">
      <c r="A114">
        <v>5</v>
      </c>
      <c r="B114">
        <v>20.005600000000001</v>
      </c>
      <c r="C114">
        <v>20.026499999999999</v>
      </c>
      <c r="D114">
        <v>2.0581999999999998</v>
      </c>
      <c r="E114">
        <v>3</v>
      </c>
      <c r="F114">
        <v>40.921799999999998</v>
      </c>
      <c r="G114">
        <v>40.933599999999998</v>
      </c>
      <c r="H114">
        <v>5.9283000000000001</v>
      </c>
    </row>
    <row r="115" spans="1:8" x14ac:dyDescent="0.25">
      <c r="A115">
        <v>5</v>
      </c>
      <c r="B115">
        <v>20.005600000000001</v>
      </c>
      <c r="C115">
        <v>20.026499999999999</v>
      </c>
      <c r="D115">
        <v>2.0581999999999998</v>
      </c>
      <c r="E115">
        <v>4</v>
      </c>
      <c r="F115">
        <v>23.2761</v>
      </c>
      <c r="G115">
        <v>23.765599999999999</v>
      </c>
      <c r="H115">
        <v>3.7372000000000001</v>
      </c>
    </row>
    <row r="116" spans="1:8" x14ac:dyDescent="0.25">
      <c r="A116">
        <v>5</v>
      </c>
      <c r="B116">
        <v>20.005600000000001</v>
      </c>
      <c r="C116">
        <v>20.026499999999999</v>
      </c>
      <c r="D116">
        <v>2.0581999999999998</v>
      </c>
      <c r="E116">
        <v>5</v>
      </c>
      <c r="F116">
        <v>36.081600000000002</v>
      </c>
      <c r="G116">
        <v>36.928800000000003</v>
      </c>
      <c r="H116">
        <v>3.1604999999999999</v>
      </c>
    </row>
    <row r="117" spans="1:8" x14ac:dyDescent="0.25">
      <c r="A117">
        <v>5</v>
      </c>
      <c r="B117">
        <v>20.120799999999999</v>
      </c>
      <c r="C117">
        <v>20.069900000000001</v>
      </c>
      <c r="D117">
        <v>2.2538999999999998</v>
      </c>
      <c r="E117">
        <v>1</v>
      </c>
      <c r="F117">
        <v>33.686799999999998</v>
      </c>
      <c r="G117">
        <v>34.284500000000001</v>
      </c>
      <c r="H117">
        <v>6.6588000000000003</v>
      </c>
    </row>
    <row r="118" spans="1:8" x14ac:dyDescent="0.25">
      <c r="A118">
        <v>5</v>
      </c>
      <c r="B118">
        <v>20.120799999999999</v>
      </c>
      <c r="C118">
        <v>20.069900000000001</v>
      </c>
      <c r="D118">
        <v>2.2538999999999998</v>
      </c>
      <c r="E118">
        <v>2</v>
      </c>
      <c r="F118">
        <v>42.079300000000003</v>
      </c>
      <c r="G118">
        <v>43.704300000000003</v>
      </c>
      <c r="H118">
        <v>11.982900000000001</v>
      </c>
    </row>
    <row r="119" spans="1:8" x14ac:dyDescent="0.25">
      <c r="A119">
        <v>5</v>
      </c>
      <c r="B119">
        <v>20.120799999999999</v>
      </c>
      <c r="C119">
        <v>20.069900000000001</v>
      </c>
      <c r="D119">
        <v>2.2538999999999998</v>
      </c>
      <c r="E119">
        <v>3</v>
      </c>
      <c r="F119">
        <v>40.234699999999997</v>
      </c>
      <c r="G119">
        <v>41.773699999999998</v>
      </c>
      <c r="H119">
        <v>7.2645999999999997</v>
      </c>
    </row>
    <row r="120" spans="1:8" x14ac:dyDescent="0.25">
      <c r="A120">
        <v>5</v>
      </c>
      <c r="B120">
        <v>20.120799999999999</v>
      </c>
      <c r="C120">
        <v>20.069900000000001</v>
      </c>
      <c r="D120">
        <v>2.2538999999999998</v>
      </c>
      <c r="E120">
        <v>4</v>
      </c>
      <c r="F120">
        <v>23.168099999999999</v>
      </c>
      <c r="G120">
        <v>24.444800000000001</v>
      </c>
      <c r="H120">
        <v>4.1333000000000002</v>
      </c>
    </row>
    <row r="121" spans="1:8" x14ac:dyDescent="0.25">
      <c r="A121">
        <v>5</v>
      </c>
      <c r="B121">
        <v>20.120799999999999</v>
      </c>
      <c r="C121">
        <v>20.069900000000001</v>
      </c>
      <c r="D121">
        <v>2.2538999999999998</v>
      </c>
      <c r="E121">
        <v>5</v>
      </c>
      <c r="F121">
        <v>36.451099999999997</v>
      </c>
      <c r="G121">
        <v>38.215600000000002</v>
      </c>
      <c r="H121">
        <v>3.4990000000000001</v>
      </c>
    </row>
    <row r="122" spans="1:8" x14ac:dyDescent="0.25">
      <c r="A122">
        <v>5</v>
      </c>
      <c r="B122">
        <v>20.1448</v>
      </c>
      <c r="C122">
        <v>20.126899999999999</v>
      </c>
      <c r="D122">
        <v>2.3348</v>
      </c>
      <c r="E122">
        <v>1</v>
      </c>
      <c r="F122">
        <v>32.573099999999997</v>
      </c>
      <c r="G122">
        <v>34.176099999999998</v>
      </c>
      <c r="H122">
        <v>6.1836000000000002</v>
      </c>
    </row>
    <row r="123" spans="1:8" x14ac:dyDescent="0.25">
      <c r="A123">
        <v>5</v>
      </c>
      <c r="B123">
        <v>20.1448</v>
      </c>
      <c r="C123">
        <v>20.126899999999999</v>
      </c>
      <c r="D123">
        <v>2.3348</v>
      </c>
      <c r="E123">
        <v>2</v>
      </c>
      <c r="F123">
        <v>41.161799999999999</v>
      </c>
      <c r="G123">
        <v>43.918799999999997</v>
      </c>
      <c r="H123">
        <v>10.073399999999999</v>
      </c>
    </row>
    <row r="124" spans="1:8" x14ac:dyDescent="0.25">
      <c r="A124">
        <v>5</v>
      </c>
      <c r="B124">
        <v>20.1448</v>
      </c>
      <c r="C124">
        <v>20.126899999999999</v>
      </c>
      <c r="D124">
        <v>2.3348</v>
      </c>
      <c r="E124">
        <v>3</v>
      </c>
      <c r="F124">
        <v>39.439399999999999</v>
      </c>
      <c r="G124">
        <v>41.807699999999997</v>
      </c>
      <c r="H124">
        <v>6.0242000000000004</v>
      </c>
    </row>
    <row r="125" spans="1:8" x14ac:dyDescent="0.25">
      <c r="A125">
        <v>5</v>
      </c>
      <c r="B125">
        <v>20.1448</v>
      </c>
      <c r="C125">
        <v>20.126899999999999</v>
      </c>
      <c r="D125">
        <v>2.3348</v>
      </c>
      <c r="E125">
        <v>4</v>
      </c>
      <c r="F125">
        <v>22.489799999999999</v>
      </c>
      <c r="G125">
        <v>24.7395</v>
      </c>
      <c r="H125">
        <v>3.4990000000000001</v>
      </c>
    </row>
    <row r="126" spans="1:8" x14ac:dyDescent="0.25">
      <c r="A126">
        <v>5</v>
      </c>
      <c r="B126">
        <v>20.1448</v>
      </c>
      <c r="C126">
        <v>20.126899999999999</v>
      </c>
      <c r="D126">
        <v>2.3348</v>
      </c>
      <c r="E126">
        <v>5</v>
      </c>
      <c r="F126">
        <v>35.871400000000001</v>
      </c>
      <c r="G126">
        <v>38.650100000000002</v>
      </c>
      <c r="H126">
        <v>3.4988999999999999</v>
      </c>
    </row>
    <row r="127" spans="1:8" x14ac:dyDescent="0.25">
      <c r="B127">
        <f>AVERAGE(middle__4[err_independant_train])</f>
        <v>15.035460000000009</v>
      </c>
      <c r="C127">
        <f>AVERAGE(middle__4[err_all_dimenssion_regression_train])</f>
        <v>14.887312000000007</v>
      </c>
      <c r="D127">
        <f>AVERAGE(middle__4[err_time_series_train])</f>
        <v>2.0203879999999974</v>
      </c>
      <c r="E127">
        <f>AVERAGE(middle__4[dataset])</f>
        <v>3</v>
      </c>
      <c r="F127">
        <f>AVERAGE(middle__4[err_indep_regression_test_t])</f>
        <v>18.283629600000001</v>
      </c>
      <c r="G127">
        <f>AVERAGE(middle__4[err_regression_test_t])</f>
        <v>18.415772800000003</v>
      </c>
      <c r="H127">
        <f>AVERAGE(middle__4[err_time_series_test_t])</f>
        <v>3.5810944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D7BB-1EBF-4CC6-836D-21FBDEA9DD3B}">
  <dimension ref="A1:H127"/>
  <sheetViews>
    <sheetView topLeftCell="A11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9.2462999999999997</v>
      </c>
      <c r="C2">
        <v>9.2756000000000007</v>
      </c>
      <c r="D2">
        <v>1.7033</v>
      </c>
      <c r="E2">
        <v>1</v>
      </c>
      <c r="F2">
        <v>10.061199999999999</v>
      </c>
      <c r="G2">
        <v>9.7560000000000002</v>
      </c>
      <c r="H2">
        <v>1.6684000000000001</v>
      </c>
    </row>
    <row r="3" spans="1:8" x14ac:dyDescent="0.25">
      <c r="A3">
        <v>1</v>
      </c>
      <c r="B3">
        <v>9.2462999999999997</v>
      </c>
      <c r="C3">
        <v>9.2756000000000007</v>
      </c>
      <c r="D3">
        <v>1.7033</v>
      </c>
      <c r="E3">
        <v>2</v>
      </c>
      <c r="F3">
        <v>8.5504999999999995</v>
      </c>
      <c r="G3">
        <v>8.2921999999999993</v>
      </c>
      <c r="H3">
        <v>1.6176999999999999</v>
      </c>
    </row>
    <row r="4" spans="1:8" x14ac:dyDescent="0.25">
      <c r="A4">
        <v>1</v>
      </c>
      <c r="B4">
        <v>9.2462999999999997</v>
      </c>
      <c r="C4">
        <v>9.2756000000000007</v>
      </c>
      <c r="D4">
        <v>1.7033</v>
      </c>
      <c r="E4">
        <v>3</v>
      </c>
      <c r="F4">
        <v>10.984299999999999</v>
      </c>
      <c r="G4">
        <v>10.9831</v>
      </c>
      <c r="H4">
        <v>1.9649000000000001</v>
      </c>
    </row>
    <row r="5" spans="1:8" x14ac:dyDescent="0.25">
      <c r="A5">
        <v>1</v>
      </c>
      <c r="B5">
        <v>9.2462999999999997</v>
      </c>
      <c r="C5">
        <v>9.2756000000000007</v>
      </c>
      <c r="D5">
        <v>1.7033</v>
      </c>
      <c r="E5">
        <v>4</v>
      </c>
      <c r="F5">
        <v>9.1378000000000004</v>
      </c>
      <c r="G5">
        <v>9.2500999999999998</v>
      </c>
      <c r="H5">
        <v>1.7897000000000001</v>
      </c>
    </row>
    <row r="6" spans="1:8" x14ac:dyDescent="0.25">
      <c r="A6">
        <v>1</v>
      </c>
      <c r="B6">
        <v>9.2462999999999997</v>
      </c>
      <c r="C6">
        <v>9.2756000000000007</v>
      </c>
      <c r="D6">
        <v>1.7033</v>
      </c>
      <c r="E6">
        <v>5</v>
      </c>
      <c r="F6">
        <v>31.037199999999999</v>
      </c>
      <c r="G6">
        <v>30.940799999999999</v>
      </c>
      <c r="H6">
        <v>2.9679000000000002</v>
      </c>
    </row>
    <row r="7" spans="1:8" x14ac:dyDescent="0.25">
      <c r="A7">
        <v>1</v>
      </c>
      <c r="B7">
        <v>9.3427000000000007</v>
      </c>
      <c r="C7">
        <v>9.2376000000000005</v>
      </c>
      <c r="D7">
        <v>1.9742</v>
      </c>
      <c r="E7">
        <v>1</v>
      </c>
      <c r="F7">
        <v>9.7245000000000008</v>
      </c>
      <c r="G7">
        <v>9.9030000000000005</v>
      </c>
      <c r="H7">
        <v>3.899</v>
      </c>
    </row>
    <row r="8" spans="1:8" x14ac:dyDescent="0.25">
      <c r="A8">
        <v>1</v>
      </c>
      <c r="B8">
        <v>9.3427000000000007</v>
      </c>
      <c r="C8">
        <v>9.2376000000000005</v>
      </c>
      <c r="D8">
        <v>1.9742</v>
      </c>
      <c r="E8">
        <v>2</v>
      </c>
      <c r="F8">
        <v>8.7874999999999996</v>
      </c>
      <c r="G8">
        <v>8.3818999999999999</v>
      </c>
      <c r="H8">
        <v>2.2498999999999998</v>
      </c>
    </row>
    <row r="9" spans="1:8" x14ac:dyDescent="0.25">
      <c r="A9">
        <v>1</v>
      </c>
      <c r="B9">
        <v>9.3427000000000007</v>
      </c>
      <c r="C9">
        <v>9.2376000000000005</v>
      </c>
      <c r="D9">
        <v>1.9742</v>
      </c>
      <c r="E9">
        <v>3</v>
      </c>
      <c r="F9">
        <v>10.6707</v>
      </c>
      <c r="G9">
        <v>10.7759</v>
      </c>
      <c r="H9">
        <v>4.6444999999999999</v>
      </c>
    </row>
    <row r="10" spans="1:8" x14ac:dyDescent="0.25">
      <c r="A10">
        <v>1</v>
      </c>
      <c r="B10">
        <v>9.3427000000000007</v>
      </c>
      <c r="C10">
        <v>9.2376000000000005</v>
      </c>
      <c r="D10">
        <v>1.9742</v>
      </c>
      <c r="E10">
        <v>4</v>
      </c>
      <c r="F10">
        <v>9.2455999999999996</v>
      </c>
      <c r="G10">
        <v>9.3992000000000004</v>
      </c>
      <c r="H10">
        <v>3.2465000000000002</v>
      </c>
    </row>
    <row r="11" spans="1:8" x14ac:dyDescent="0.25">
      <c r="A11">
        <v>1</v>
      </c>
      <c r="B11">
        <v>9.3427000000000007</v>
      </c>
      <c r="C11">
        <v>9.2376000000000005</v>
      </c>
      <c r="D11">
        <v>1.9742</v>
      </c>
      <c r="E11">
        <v>5</v>
      </c>
      <c r="F11">
        <v>30.4678</v>
      </c>
      <c r="G11">
        <v>31.127800000000001</v>
      </c>
      <c r="H11">
        <v>8.5798000000000005</v>
      </c>
    </row>
    <row r="12" spans="1:8" x14ac:dyDescent="0.25">
      <c r="A12">
        <v>1</v>
      </c>
      <c r="B12">
        <v>9.3209</v>
      </c>
      <c r="C12">
        <v>9.2228999999999992</v>
      </c>
      <c r="D12">
        <v>1.7482</v>
      </c>
      <c r="E12">
        <v>1</v>
      </c>
      <c r="F12">
        <v>9.9834999999999994</v>
      </c>
      <c r="G12">
        <v>9.6976999999999993</v>
      </c>
      <c r="H12">
        <v>1.6897</v>
      </c>
    </row>
    <row r="13" spans="1:8" x14ac:dyDescent="0.25">
      <c r="A13">
        <v>1</v>
      </c>
      <c r="B13">
        <v>9.3209</v>
      </c>
      <c r="C13">
        <v>9.2228999999999992</v>
      </c>
      <c r="D13">
        <v>1.7482</v>
      </c>
      <c r="E13">
        <v>2</v>
      </c>
      <c r="F13">
        <v>8.4088999999999992</v>
      </c>
      <c r="G13">
        <v>8.3988999999999994</v>
      </c>
      <c r="H13">
        <v>1.6168</v>
      </c>
    </row>
    <row r="14" spans="1:8" x14ac:dyDescent="0.25">
      <c r="A14">
        <v>1</v>
      </c>
      <c r="B14">
        <v>9.3209</v>
      </c>
      <c r="C14">
        <v>9.2228999999999992</v>
      </c>
      <c r="D14">
        <v>1.7482</v>
      </c>
      <c r="E14">
        <v>3</v>
      </c>
      <c r="F14">
        <v>10.668699999999999</v>
      </c>
      <c r="G14">
        <v>10.7485</v>
      </c>
      <c r="H14">
        <v>1.8637999999999999</v>
      </c>
    </row>
    <row r="15" spans="1:8" x14ac:dyDescent="0.25">
      <c r="A15">
        <v>1</v>
      </c>
      <c r="B15">
        <v>9.3209</v>
      </c>
      <c r="C15">
        <v>9.2228999999999992</v>
      </c>
      <c r="D15">
        <v>1.7482</v>
      </c>
      <c r="E15">
        <v>4</v>
      </c>
      <c r="F15">
        <v>9.0719999999999992</v>
      </c>
      <c r="G15">
        <v>9.2728000000000002</v>
      </c>
      <c r="H15">
        <v>1.6857</v>
      </c>
    </row>
    <row r="16" spans="1:8" x14ac:dyDescent="0.25">
      <c r="A16">
        <v>1</v>
      </c>
      <c r="B16">
        <v>9.3209</v>
      </c>
      <c r="C16">
        <v>9.2228999999999992</v>
      </c>
      <c r="D16">
        <v>1.7482</v>
      </c>
      <c r="E16">
        <v>5</v>
      </c>
      <c r="F16">
        <v>30.4312</v>
      </c>
      <c r="G16">
        <v>30.846499999999999</v>
      </c>
      <c r="H16">
        <v>2.8729</v>
      </c>
    </row>
    <row r="17" spans="1:8" x14ac:dyDescent="0.25">
      <c r="A17">
        <v>1</v>
      </c>
      <c r="B17">
        <v>9.5348000000000006</v>
      </c>
      <c r="C17">
        <v>9.2287999999999997</v>
      </c>
      <c r="D17">
        <v>1.6757</v>
      </c>
      <c r="E17">
        <v>1</v>
      </c>
      <c r="F17">
        <v>10.5677</v>
      </c>
      <c r="G17">
        <v>9.8285999999999998</v>
      </c>
      <c r="H17">
        <v>1.4775</v>
      </c>
    </row>
    <row r="18" spans="1:8" x14ac:dyDescent="0.25">
      <c r="A18">
        <v>1</v>
      </c>
      <c r="B18">
        <v>9.5348000000000006</v>
      </c>
      <c r="C18">
        <v>9.2287999999999997</v>
      </c>
      <c r="D18">
        <v>1.6757</v>
      </c>
      <c r="E18">
        <v>2</v>
      </c>
      <c r="F18">
        <v>8.2830999999999992</v>
      </c>
      <c r="G18">
        <v>8.3938000000000006</v>
      </c>
      <c r="H18">
        <v>1.4111</v>
      </c>
    </row>
    <row r="19" spans="1:8" x14ac:dyDescent="0.25">
      <c r="A19">
        <v>1</v>
      </c>
      <c r="B19">
        <v>9.5348000000000006</v>
      </c>
      <c r="C19">
        <v>9.2287999999999997</v>
      </c>
      <c r="D19">
        <v>1.6757</v>
      </c>
      <c r="E19">
        <v>3</v>
      </c>
      <c r="F19">
        <v>11.0268</v>
      </c>
      <c r="G19">
        <v>10.7874</v>
      </c>
      <c r="H19">
        <v>2.4116</v>
      </c>
    </row>
    <row r="20" spans="1:8" x14ac:dyDescent="0.25">
      <c r="A20">
        <v>1</v>
      </c>
      <c r="B20">
        <v>9.5348000000000006</v>
      </c>
      <c r="C20">
        <v>9.2287999999999997</v>
      </c>
      <c r="D20">
        <v>1.6757</v>
      </c>
      <c r="E20">
        <v>4</v>
      </c>
      <c r="F20">
        <v>10.116899999999999</v>
      </c>
      <c r="G20">
        <v>9.3432999999999993</v>
      </c>
      <c r="H20">
        <v>1.5569</v>
      </c>
    </row>
    <row r="21" spans="1:8" x14ac:dyDescent="0.25">
      <c r="A21">
        <v>1</v>
      </c>
      <c r="B21">
        <v>9.5348000000000006</v>
      </c>
      <c r="C21">
        <v>9.2287999999999997</v>
      </c>
      <c r="D21">
        <v>1.6757</v>
      </c>
      <c r="E21">
        <v>5</v>
      </c>
      <c r="F21">
        <v>32.534700000000001</v>
      </c>
      <c r="G21">
        <v>30.930299999999999</v>
      </c>
      <c r="H21">
        <v>2.4603999999999999</v>
      </c>
    </row>
    <row r="22" spans="1:8" x14ac:dyDescent="0.25">
      <c r="A22">
        <v>1</v>
      </c>
      <c r="B22">
        <v>9.3600999999999992</v>
      </c>
      <c r="C22">
        <v>9.2292000000000005</v>
      </c>
      <c r="D22">
        <v>1.7161</v>
      </c>
      <c r="E22">
        <v>1</v>
      </c>
      <c r="F22">
        <v>9.6751000000000005</v>
      </c>
      <c r="G22">
        <v>9.5876999999999999</v>
      </c>
      <c r="H22">
        <v>1.6648000000000001</v>
      </c>
    </row>
    <row r="23" spans="1:8" x14ac:dyDescent="0.25">
      <c r="A23">
        <v>1</v>
      </c>
      <c r="B23">
        <v>9.3600999999999992</v>
      </c>
      <c r="C23">
        <v>9.2292000000000005</v>
      </c>
      <c r="D23">
        <v>1.7161</v>
      </c>
      <c r="E23">
        <v>2</v>
      </c>
      <c r="F23">
        <v>8.3592999999999993</v>
      </c>
      <c r="G23">
        <v>8.3693000000000008</v>
      </c>
      <c r="H23">
        <v>1.6237999999999999</v>
      </c>
    </row>
    <row r="24" spans="1:8" x14ac:dyDescent="0.25">
      <c r="A24">
        <v>1</v>
      </c>
      <c r="B24">
        <v>9.3600999999999992</v>
      </c>
      <c r="C24">
        <v>9.2292000000000005</v>
      </c>
      <c r="D24">
        <v>1.7161</v>
      </c>
      <c r="E24">
        <v>3</v>
      </c>
      <c r="F24">
        <v>10.693199999999999</v>
      </c>
      <c r="G24">
        <v>11.151199999999999</v>
      </c>
      <c r="H24">
        <v>2.1295999999999999</v>
      </c>
    </row>
    <row r="25" spans="1:8" x14ac:dyDescent="0.25">
      <c r="A25">
        <v>1</v>
      </c>
      <c r="B25">
        <v>9.3600999999999992</v>
      </c>
      <c r="C25">
        <v>9.2292000000000005</v>
      </c>
      <c r="D25">
        <v>1.7161</v>
      </c>
      <c r="E25">
        <v>4</v>
      </c>
      <c r="F25">
        <v>9.0751000000000008</v>
      </c>
      <c r="G25">
        <v>9.6471999999999998</v>
      </c>
      <c r="H25">
        <v>1.7971999999999999</v>
      </c>
    </row>
    <row r="26" spans="1:8" x14ac:dyDescent="0.25">
      <c r="A26">
        <v>1</v>
      </c>
      <c r="B26">
        <v>9.3600999999999992</v>
      </c>
      <c r="C26">
        <v>9.2292000000000005</v>
      </c>
      <c r="D26">
        <v>1.7161</v>
      </c>
      <c r="E26">
        <v>5</v>
      </c>
      <c r="F26">
        <v>30.361899999999999</v>
      </c>
      <c r="G26">
        <v>31.639900000000001</v>
      </c>
      <c r="H26">
        <v>2.3058999999999998</v>
      </c>
    </row>
    <row r="27" spans="1:8" x14ac:dyDescent="0.25">
      <c r="A27">
        <v>2</v>
      </c>
      <c r="B27">
        <v>21.2379</v>
      </c>
      <c r="C27">
        <v>21.454000000000001</v>
      </c>
      <c r="D27">
        <v>1.9272</v>
      </c>
      <c r="E27">
        <v>1</v>
      </c>
      <c r="F27">
        <v>12.410500000000001</v>
      </c>
      <c r="G27">
        <v>13.7736</v>
      </c>
      <c r="H27">
        <v>2.8201999999999998</v>
      </c>
    </row>
    <row r="28" spans="1:8" x14ac:dyDescent="0.25">
      <c r="A28">
        <v>2</v>
      </c>
      <c r="B28">
        <v>21.2379</v>
      </c>
      <c r="C28">
        <v>21.454000000000001</v>
      </c>
      <c r="D28">
        <v>1.9272</v>
      </c>
      <c r="E28">
        <v>2</v>
      </c>
      <c r="F28">
        <v>12.1234</v>
      </c>
      <c r="G28">
        <v>13.594099999999999</v>
      </c>
      <c r="H28">
        <v>2.8984000000000001</v>
      </c>
    </row>
    <row r="29" spans="1:8" x14ac:dyDescent="0.25">
      <c r="A29">
        <v>2</v>
      </c>
      <c r="B29">
        <v>21.2379</v>
      </c>
      <c r="C29">
        <v>21.454000000000001</v>
      </c>
      <c r="D29">
        <v>1.9272</v>
      </c>
      <c r="E29">
        <v>3</v>
      </c>
      <c r="F29">
        <v>12.883900000000001</v>
      </c>
      <c r="G29">
        <v>14.3611</v>
      </c>
      <c r="H29">
        <v>2.6652999999999998</v>
      </c>
    </row>
    <row r="30" spans="1:8" x14ac:dyDescent="0.25">
      <c r="A30">
        <v>2</v>
      </c>
      <c r="B30">
        <v>21.2379</v>
      </c>
      <c r="C30">
        <v>21.454000000000001</v>
      </c>
      <c r="D30">
        <v>1.9272</v>
      </c>
      <c r="E30">
        <v>4</v>
      </c>
      <c r="F30">
        <v>7.7773000000000003</v>
      </c>
      <c r="G30">
        <v>8.1555999999999997</v>
      </c>
      <c r="H30">
        <v>2.3246000000000002</v>
      </c>
    </row>
    <row r="31" spans="1:8" x14ac:dyDescent="0.25">
      <c r="A31">
        <v>2</v>
      </c>
      <c r="B31">
        <v>21.2379</v>
      </c>
      <c r="C31">
        <v>21.454000000000001</v>
      </c>
      <c r="D31">
        <v>1.9272</v>
      </c>
      <c r="E31">
        <v>5</v>
      </c>
      <c r="F31">
        <v>23.3687</v>
      </c>
      <c r="G31">
        <v>24.3857</v>
      </c>
      <c r="H31">
        <v>3.0745</v>
      </c>
    </row>
    <row r="32" spans="1:8" x14ac:dyDescent="0.25">
      <c r="A32">
        <v>2</v>
      </c>
      <c r="B32">
        <v>21.1053</v>
      </c>
      <c r="C32">
        <v>21.307400000000001</v>
      </c>
      <c r="D32">
        <v>1.9956</v>
      </c>
      <c r="E32">
        <v>1</v>
      </c>
      <c r="F32">
        <v>12.1142</v>
      </c>
      <c r="G32">
        <v>13.5754</v>
      </c>
      <c r="H32">
        <v>4.0007000000000001</v>
      </c>
    </row>
    <row r="33" spans="1:8" x14ac:dyDescent="0.25">
      <c r="A33">
        <v>2</v>
      </c>
      <c r="B33">
        <v>21.1053</v>
      </c>
      <c r="C33">
        <v>21.307400000000001</v>
      </c>
      <c r="D33">
        <v>1.9956</v>
      </c>
      <c r="E33">
        <v>2</v>
      </c>
      <c r="F33">
        <v>12.5486</v>
      </c>
      <c r="G33">
        <v>13.087</v>
      </c>
      <c r="H33">
        <v>2.2473000000000001</v>
      </c>
    </row>
    <row r="34" spans="1:8" x14ac:dyDescent="0.25">
      <c r="A34">
        <v>2</v>
      </c>
      <c r="B34">
        <v>21.1053</v>
      </c>
      <c r="C34">
        <v>21.307400000000001</v>
      </c>
      <c r="D34">
        <v>1.9956</v>
      </c>
      <c r="E34">
        <v>3</v>
      </c>
      <c r="F34">
        <v>13.836399999999999</v>
      </c>
      <c r="G34">
        <v>13.602399999999999</v>
      </c>
      <c r="H34">
        <v>2.8048999999999999</v>
      </c>
    </row>
    <row r="35" spans="1:8" x14ac:dyDescent="0.25">
      <c r="A35">
        <v>2</v>
      </c>
      <c r="B35">
        <v>21.1053</v>
      </c>
      <c r="C35">
        <v>21.307400000000001</v>
      </c>
      <c r="D35">
        <v>1.9956</v>
      </c>
      <c r="E35">
        <v>4</v>
      </c>
      <c r="F35">
        <v>7.6051000000000002</v>
      </c>
      <c r="G35">
        <v>8.3689999999999998</v>
      </c>
      <c r="H35">
        <v>2.3441999999999998</v>
      </c>
    </row>
    <row r="36" spans="1:8" x14ac:dyDescent="0.25">
      <c r="A36">
        <v>2</v>
      </c>
      <c r="B36">
        <v>21.1053</v>
      </c>
      <c r="C36">
        <v>21.307400000000001</v>
      </c>
      <c r="D36">
        <v>1.9956</v>
      </c>
      <c r="E36">
        <v>5</v>
      </c>
      <c r="F36">
        <v>22.9922</v>
      </c>
      <c r="G36">
        <v>23.312100000000001</v>
      </c>
      <c r="H36">
        <v>2.9683999999999999</v>
      </c>
    </row>
    <row r="37" spans="1:8" x14ac:dyDescent="0.25">
      <c r="A37">
        <v>2</v>
      </c>
      <c r="B37">
        <v>20.921299999999999</v>
      </c>
      <c r="C37">
        <v>21.301500000000001</v>
      </c>
      <c r="D37">
        <v>1.4921</v>
      </c>
      <c r="E37">
        <v>1</v>
      </c>
      <c r="F37">
        <v>12.6724</v>
      </c>
      <c r="G37">
        <v>13.243</v>
      </c>
      <c r="H37">
        <v>4.0776000000000003</v>
      </c>
    </row>
    <row r="38" spans="1:8" x14ac:dyDescent="0.25">
      <c r="A38">
        <v>2</v>
      </c>
      <c r="B38">
        <v>20.921299999999999</v>
      </c>
      <c r="C38">
        <v>21.301500000000001</v>
      </c>
      <c r="D38">
        <v>1.4921</v>
      </c>
      <c r="E38">
        <v>2</v>
      </c>
      <c r="F38">
        <v>13.1076</v>
      </c>
      <c r="G38">
        <v>12.6599</v>
      </c>
      <c r="H38">
        <v>2.4676</v>
      </c>
    </row>
    <row r="39" spans="1:8" x14ac:dyDescent="0.25">
      <c r="A39">
        <v>2</v>
      </c>
      <c r="B39">
        <v>20.921299999999999</v>
      </c>
      <c r="C39">
        <v>21.301500000000001</v>
      </c>
      <c r="D39">
        <v>1.4921</v>
      </c>
      <c r="E39">
        <v>3</v>
      </c>
      <c r="F39">
        <v>13.676299999999999</v>
      </c>
      <c r="G39">
        <v>13.210699999999999</v>
      </c>
      <c r="H39">
        <v>2.2254999999999998</v>
      </c>
    </row>
    <row r="40" spans="1:8" x14ac:dyDescent="0.25">
      <c r="A40">
        <v>2</v>
      </c>
      <c r="B40">
        <v>20.921299999999999</v>
      </c>
      <c r="C40">
        <v>21.301500000000001</v>
      </c>
      <c r="D40">
        <v>1.4921</v>
      </c>
      <c r="E40">
        <v>4</v>
      </c>
      <c r="F40">
        <v>8.1583000000000006</v>
      </c>
      <c r="G40">
        <v>8.1499000000000006</v>
      </c>
      <c r="H40">
        <v>1.7941</v>
      </c>
    </row>
    <row r="41" spans="1:8" x14ac:dyDescent="0.25">
      <c r="A41">
        <v>2</v>
      </c>
      <c r="B41">
        <v>20.921299999999999</v>
      </c>
      <c r="C41">
        <v>21.301500000000001</v>
      </c>
      <c r="D41">
        <v>1.4921</v>
      </c>
      <c r="E41">
        <v>5</v>
      </c>
      <c r="F41">
        <v>22.636099999999999</v>
      </c>
      <c r="G41">
        <v>23.662600000000001</v>
      </c>
      <c r="H41">
        <v>2.4472999999999998</v>
      </c>
    </row>
    <row r="42" spans="1:8" x14ac:dyDescent="0.25">
      <c r="A42">
        <v>2</v>
      </c>
      <c r="B42">
        <v>21.015799999999999</v>
      </c>
      <c r="C42">
        <v>20.984000000000002</v>
      </c>
      <c r="D42">
        <v>1.6847000000000001</v>
      </c>
      <c r="E42">
        <v>1</v>
      </c>
      <c r="F42">
        <v>12.214600000000001</v>
      </c>
      <c r="G42">
        <v>12.2034</v>
      </c>
      <c r="H42">
        <v>2.2143000000000002</v>
      </c>
    </row>
    <row r="43" spans="1:8" x14ac:dyDescent="0.25">
      <c r="A43">
        <v>2</v>
      </c>
      <c r="B43">
        <v>21.015799999999999</v>
      </c>
      <c r="C43">
        <v>20.984000000000002</v>
      </c>
      <c r="D43">
        <v>1.6847000000000001</v>
      </c>
      <c r="E43">
        <v>2</v>
      </c>
      <c r="F43">
        <v>12.669600000000001</v>
      </c>
      <c r="G43">
        <v>12.7453</v>
      </c>
      <c r="H43">
        <v>2.2730999999999999</v>
      </c>
    </row>
    <row r="44" spans="1:8" x14ac:dyDescent="0.25">
      <c r="A44">
        <v>2</v>
      </c>
      <c r="B44">
        <v>21.015799999999999</v>
      </c>
      <c r="C44">
        <v>20.984000000000002</v>
      </c>
      <c r="D44">
        <v>1.6847000000000001</v>
      </c>
      <c r="E44">
        <v>3</v>
      </c>
      <c r="F44">
        <v>13.3186</v>
      </c>
      <c r="G44">
        <v>13.660600000000001</v>
      </c>
      <c r="H44">
        <v>2.61</v>
      </c>
    </row>
    <row r="45" spans="1:8" x14ac:dyDescent="0.25">
      <c r="A45">
        <v>2</v>
      </c>
      <c r="B45">
        <v>21.015799999999999</v>
      </c>
      <c r="C45">
        <v>20.984000000000002</v>
      </c>
      <c r="D45">
        <v>1.6847000000000001</v>
      </c>
      <c r="E45">
        <v>4</v>
      </c>
      <c r="F45">
        <v>8.0950000000000006</v>
      </c>
      <c r="G45">
        <v>7.9013</v>
      </c>
      <c r="H45">
        <v>2.3696999999999999</v>
      </c>
    </row>
    <row r="46" spans="1:8" x14ac:dyDescent="0.25">
      <c r="A46">
        <v>2</v>
      </c>
      <c r="B46">
        <v>21.015799999999999</v>
      </c>
      <c r="C46">
        <v>20.984000000000002</v>
      </c>
      <c r="D46">
        <v>1.6847000000000001</v>
      </c>
      <c r="E46">
        <v>5</v>
      </c>
      <c r="F46">
        <v>22.8245</v>
      </c>
      <c r="G46">
        <v>23.185199999999998</v>
      </c>
      <c r="H46">
        <v>2.9544000000000001</v>
      </c>
    </row>
    <row r="47" spans="1:8" x14ac:dyDescent="0.25">
      <c r="A47">
        <v>2</v>
      </c>
      <c r="B47">
        <v>21.255099999999999</v>
      </c>
      <c r="C47">
        <v>20.952300000000001</v>
      </c>
      <c r="D47">
        <v>1.9801</v>
      </c>
      <c r="E47">
        <v>1</v>
      </c>
      <c r="F47">
        <v>13.478300000000001</v>
      </c>
      <c r="G47">
        <v>12.6121</v>
      </c>
      <c r="H47">
        <v>2.1284999999999998</v>
      </c>
    </row>
    <row r="48" spans="1:8" x14ac:dyDescent="0.25">
      <c r="A48">
        <v>2</v>
      </c>
      <c r="B48">
        <v>21.255099999999999</v>
      </c>
      <c r="C48">
        <v>20.952300000000001</v>
      </c>
      <c r="D48">
        <v>1.9801</v>
      </c>
      <c r="E48">
        <v>2</v>
      </c>
      <c r="F48">
        <v>13.3407</v>
      </c>
      <c r="G48">
        <v>13.4024</v>
      </c>
      <c r="H48">
        <v>3.181</v>
      </c>
    </row>
    <row r="49" spans="1:8" x14ac:dyDescent="0.25">
      <c r="A49">
        <v>2</v>
      </c>
      <c r="B49">
        <v>21.255099999999999</v>
      </c>
      <c r="C49">
        <v>20.952300000000001</v>
      </c>
      <c r="D49">
        <v>1.9801</v>
      </c>
      <c r="E49">
        <v>3</v>
      </c>
      <c r="F49">
        <v>13.5372</v>
      </c>
      <c r="G49">
        <v>13.601100000000001</v>
      </c>
      <c r="H49">
        <v>2.7136</v>
      </c>
    </row>
    <row r="50" spans="1:8" x14ac:dyDescent="0.25">
      <c r="A50">
        <v>2</v>
      </c>
      <c r="B50">
        <v>21.255099999999999</v>
      </c>
      <c r="C50">
        <v>20.952300000000001</v>
      </c>
      <c r="D50">
        <v>1.9801</v>
      </c>
      <c r="E50">
        <v>4</v>
      </c>
      <c r="F50">
        <v>8.2119999999999997</v>
      </c>
      <c r="G50">
        <v>8.4489999999999998</v>
      </c>
      <c r="H50">
        <v>2.0478000000000001</v>
      </c>
    </row>
    <row r="51" spans="1:8" x14ac:dyDescent="0.25">
      <c r="A51">
        <v>2</v>
      </c>
      <c r="B51">
        <v>21.255099999999999</v>
      </c>
      <c r="C51">
        <v>20.952300000000001</v>
      </c>
      <c r="D51">
        <v>1.9801</v>
      </c>
      <c r="E51">
        <v>5</v>
      </c>
      <c r="F51">
        <v>23.5626</v>
      </c>
      <c r="G51">
        <v>22.5395</v>
      </c>
      <c r="H51">
        <v>3.5137</v>
      </c>
    </row>
    <row r="52" spans="1:8" x14ac:dyDescent="0.25">
      <c r="A52">
        <v>3</v>
      </c>
      <c r="B52">
        <v>12.7965</v>
      </c>
      <c r="C52">
        <v>12.0359</v>
      </c>
      <c r="D52">
        <v>2.5411000000000001</v>
      </c>
      <c r="E52">
        <v>1</v>
      </c>
      <c r="F52">
        <v>11.6778</v>
      </c>
      <c r="G52">
        <v>10.6174</v>
      </c>
      <c r="H52">
        <v>3.1288999999999998</v>
      </c>
    </row>
    <row r="53" spans="1:8" x14ac:dyDescent="0.25">
      <c r="A53">
        <v>3</v>
      </c>
      <c r="B53">
        <v>12.7965</v>
      </c>
      <c r="C53">
        <v>12.0359</v>
      </c>
      <c r="D53">
        <v>2.5411000000000001</v>
      </c>
      <c r="E53">
        <v>2</v>
      </c>
      <c r="F53">
        <v>13.747</v>
      </c>
      <c r="G53">
        <v>14.132</v>
      </c>
      <c r="H53">
        <v>2.6707999999999998</v>
      </c>
    </row>
    <row r="54" spans="1:8" x14ac:dyDescent="0.25">
      <c r="A54">
        <v>3</v>
      </c>
      <c r="B54">
        <v>12.7965</v>
      </c>
      <c r="C54">
        <v>12.0359</v>
      </c>
      <c r="D54">
        <v>2.5411000000000001</v>
      </c>
      <c r="E54">
        <v>3</v>
      </c>
      <c r="F54">
        <v>11.8294</v>
      </c>
      <c r="G54">
        <v>11.1035</v>
      </c>
      <c r="H54">
        <v>2.8765999999999998</v>
      </c>
    </row>
    <row r="55" spans="1:8" x14ac:dyDescent="0.25">
      <c r="A55">
        <v>3</v>
      </c>
      <c r="B55">
        <v>12.7965</v>
      </c>
      <c r="C55">
        <v>12.0359</v>
      </c>
      <c r="D55">
        <v>2.5411000000000001</v>
      </c>
      <c r="E55">
        <v>4</v>
      </c>
      <c r="F55">
        <v>9.5611999999999995</v>
      </c>
      <c r="G55">
        <v>8.6948000000000008</v>
      </c>
      <c r="H55">
        <v>2.8279999999999998</v>
      </c>
    </row>
    <row r="56" spans="1:8" x14ac:dyDescent="0.25">
      <c r="A56">
        <v>3</v>
      </c>
      <c r="B56">
        <v>12.7965</v>
      </c>
      <c r="C56">
        <v>12.0359</v>
      </c>
      <c r="D56">
        <v>2.5411000000000001</v>
      </c>
      <c r="E56">
        <v>5</v>
      </c>
      <c r="F56">
        <v>27.818000000000001</v>
      </c>
      <c r="G56">
        <v>25.3384</v>
      </c>
      <c r="H56">
        <v>3.8079999999999998</v>
      </c>
    </row>
    <row r="57" spans="1:8" x14ac:dyDescent="0.25">
      <c r="A57">
        <v>3</v>
      </c>
      <c r="B57">
        <v>12.3133</v>
      </c>
      <c r="C57">
        <v>11.982900000000001</v>
      </c>
      <c r="D57">
        <v>2.5661999999999998</v>
      </c>
      <c r="E57">
        <v>1</v>
      </c>
      <c r="F57">
        <v>11.2966</v>
      </c>
      <c r="G57">
        <v>10.956200000000001</v>
      </c>
      <c r="H57">
        <v>2.1459999999999999</v>
      </c>
    </row>
    <row r="58" spans="1:8" x14ac:dyDescent="0.25">
      <c r="A58">
        <v>3</v>
      </c>
      <c r="B58">
        <v>12.3133</v>
      </c>
      <c r="C58">
        <v>11.982900000000001</v>
      </c>
      <c r="D58">
        <v>2.5661999999999998</v>
      </c>
      <c r="E58">
        <v>2</v>
      </c>
      <c r="F58">
        <v>14.0936</v>
      </c>
      <c r="G58">
        <v>14.5566</v>
      </c>
      <c r="H58">
        <v>1.6887000000000001</v>
      </c>
    </row>
    <row r="59" spans="1:8" x14ac:dyDescent="0.25">
      <c r="A59">
        <v>3</v>
      </c>
      <c r="B59">
        <v>12.3133</v>
      </c>
      <c r="C59">
        <v>11.982900000000001</v>
      </c>
      <c r="D59">
        <v>2.5661999999999998</v>
      </c>
      <c r="E59">
        <v>3</v>
      </c>
      <c r="F59">
        <v>11.3803</v>
      </c>
      <c r="G59">
        <v>11.489800000000001</v>
      </c>
      <c r="H59">
        <v>2.4897999999999998</v>
      </c>
    </row>
    <row r="60" spans="1:8" x14ac:dyDescent="0.25">
      <c r="A60">
        <v>3</v>
      </c>
      <c r="B60">
        <v>12.3133</v>
      </c>
      <c r="C60">
        <v>11.982900000000001</v>
      </c>
      <c r="D60">
        <v>2.5661999999999998</v>
      </c>
      <c r="E60">
        <v>4</v>
      </c>
      <c r="F60">
        <v>8.9061000000000003</v>
      </c>
      <c r="G60">
        <v>8.4190000000000005</v>
      </c>
      <c r="H60">
        <v>2.0003000000000002</v>
      </c>
    </row>
    <row r="61" spans="1:8" x14ac:dyDescent="0.25">
      <c r="A61">
        <v>3</v>
      </c>
      <c r="B61">
        <v>12.3133</v>
      </c>
      <c r="C61">
        <v>11.982900000000001</v>
      </c>
      <c r="D61">
        <v>2.5661999999999998</v>
      </c>
      <c r="E61">
        <v>5</v>
      </c>
      <c r="F61">
        <v>26.4725</v>
      </c>
      <c r="G61">
        <v>24.959499999999998</v>
      </c>
      <c r="H61">
        <v>3.1255999999999999</v>
      </c>
    </row>
    <row r="62" spans="1:8" x14ac:dyDescent="0.25">
      <c r="A62">
        <v>3</v>
      </c>
      <c r="B62">
        <v>12.817299999999999</v>
      </c>
      <c r="C62">
        <v>12.0319</v>
      </c>
      <c r="D62">
        <v>2.4904000000000002</v>
      </c>
      <c r="E62">
        <v>1</v>
      </c>
      <c r="F62">
        <v>11.5579</v>
      </c>
      <c r="G62">
        <v>11.1477</v>
      </c>
      <c r="H62">
        <v>3.1172</v>
      </c>
    </row>
    <row r="63" spans="1:8" x14ac:dyDescent="0.25">
      <c r="A63">
        <v>3</v>
      </c>
      <c r="B63">
        <v>12.817299999999999</v>
      </c>
      <c r="C63">
        <v>12.0319</v>
      </c>
      <c r="D63">
        <v>2.4904000000000002</v>
      </c>
      <c r="E63">
        <v>2</v>
      </c>
      <c r="F63">
        <v>13.659000000000001</v>
      </c>
      <c r="G63">
        <v>14.224500000000001</v>
      </c>
      <c r="H63">
        <v>2.4607000000000001</v>
      </c>
    </row>
    <row r="64" spans="1:8" x14ac:dyDescent="0.25">
      <c r="A64">
        <v>3</v>
      </c>
      <c r="B64">
        <v>12.817299999999999</v>
      </c>
      <c r="C64">
        <v>12.0319</v>
      </c>
      <c r="D64">
        <v>2.4904000000000002</v>
      </c>
      <c r="E64">
        <v>3</v>
      </c>
      <c r="F64">
        <v>11.7371</v>
      </c>
      <c r="G64">
        <v>10.9543</v>
      </c>
      <c r="H64">
        <v>2.5036999999999998</v>
      </c>
    </row>
    <row r="65" spans="1:8" x14ac:dyDescent="0.25">
      <c r="A65">
        <v>3</v>
      </c>
      <c r="B65">
        <v>12.817299999999999</v>
      </c>
      <c r="C65">
        <v>12.0319</v>
      </c>
      <c r="D65">
        <v>2.4904000000000002</v>
      </c>
      <c r="E65">
        <v>4</v>
      </c>
      <c r="F65">
        <v>9.4878</v>
      </c>
      <c r="G65">
        <v>8.7682000000000002</v>
      </c>
      <c r="H65">
        <v>2.3504999999999998</v>
      </c>
    </row>
    <row r="66" spans="1:8" x14ac:dyDescent="0.25">
      <c r="A66">
        <v>3</v>
      </c>
      <c r="B66">
        <v>12.817299999999999</v>
      </c>
      <c r="C66">
        <v>12.0319</v>
      </c>
      <c r="D66">
        <v>2.4904000000000002</v>
      </c>
      <c r="E66">
        <v>5</v>
      </c>
      <c r="F66">
        <v>28.1722</v>
      </c>
      <c r="G66">
        <v>25.062799999999999</v>
      </c>
      <c r="H66">
        <v>3.9729999999999999</v>
      </c>
    </row>
    <row r="67" spans="1:8" x14ac:dyDescent="0.25">
      <c r="A67">
        <v>3</v>
      </c>
      <c r="B67">
        <v>12.815300000000001</v>
      </c>
      <c r="C67">
        <v>11.962400000000001</v>
      </c>
      <c r="D67">
        <v>2.4535999999999998</v>
      </c>
      <c r="E67">
        <v>1</v>
      </c>
      <c r="F67">
        <v>11.887499999999999</v>
      </c>
      <c r="G67">
        <v>10.526300000000001</v>
      </c>
      <c r="H67">
        <v>1.9521999999999999</v>
      </c>
    </row>
    <row r="68" spans="1:8" x14ac:dyDescent="0.25">
      <c r="A68">
        <v>3</v>
      </c>
      <c r="B68">
        <v>12.815300000000001</v>
      </c>
      <c r="C68">
        <v>11.962400000000001</v>
      </c>
      <c r="D68">
        <v>2.4535999999999998</v>
      </c>
      <c r="E68">
        <v>2</v>
      </c>
      <c r="F68">
        <v>13.945600000000001</v>
      </c>
      <c r="G68">
        <v>13.555199999999999</v>
      </c>
      <c r="H68">
        <v>1.5062</v>
      </c>
    </row>
    <row r="69" spans="1:8" x14ac:dyDescent="0.25">
      <c r="A69">
        <v>3</v>
      </c>
      <c r="B69">
        <v>12.815300000000001</v>
      </c>
      <c r="C69">
        <v>11.962400000000001</v>
      </c>
      <c r="D69">
        <v>2.4535999999999998</v>
      </c>
      <c r="E69">
        <v>3</v>
      </c>
      <c r="F69">
        <v>11.8893</v>
      </c>
      <c r="G69">
        <v>11.0578</v>
      </c>
      <c r="H69">
        <v>2.0017</v>
      </c>
    </row>
    <row r="70" spans="1:8" x14ac:dyDescent="0.25">
      <c r="A70">
        <v>3</v>
      </c>
      <c r="B70">
        <v>12.815300000000001</v>
      </c>
      <c r="C70">
        <v>11.962400000000001</v>
      </c>
      <c r="D70">
        <v>2.4535999999999998</v>
      </c>
      <c r="E70">
        <v>4</v>
      </c>
      <c r="F70">
        <v>9.6348000000000003</v>
      </c>
      <c r="G70">
        <v>8.6136999999999997</v>
      </c>
      <c r="H70">
        <v>1.6072</v>
      </c>
    </row>
    <row r="71" spans="1:8" x14ac:dyDescent="0.25">
      <c r="A71">
        <v>3</v>
      </c>
      <c r="B71">
        <v>12.815300000000001</v>
      </c>
      <c r="C71">
        <v>11.962400000000001</v>
      </c>
      <c r="D71">
        <v>2.4535999999999998</v>
      </c>
      <c r="E71">
        <v>5</v>
      </c>
      <c r="F71">
        <v>28.1343</v>
      </c>
      <c r="G71">
        <v>24.9636</v>
      </c>
      <c r="H71">
        <v>2.5167000000000002</v>
      </c>
    </row>
    <row r="72" spans="1:8" x14ac:dyDescent="0.25">
      <c r="A72">
        <v>3</v>
      </c>
      <c r="B72">
        <v>12.8278</v>
      </c>
      <c r="C72">
        <v>12.029400000000001</v>
      </c>
      <c r="D72">
        <v>2.5853000000000002</v>
      </c>
      <c r="E72">
        <v>1</v>
      </c>
      <c r="F72">
        <v>11.7471</v>
      </c>
      <c r="G72">
        <v>10.867699999999999</v>
      </c>
      <c r="H72">
        <v>2.7082000000000002</v>
      </c>
    </row>
    <row r="73" spans="1:8" x14ac:dyDescent="0.25">
      <c r="A73">
        <v>3</v>
      </c>
      <c r="B73">
        <v>12.8278</v>
      </c>
      <c r="C73">
        <v>12.029400000000001</v>
      </c>
      <c r="D73">
        <v>2.5853000000000002</v>
      </c>
      <c r="E73">
        <v>2</v>
      </c>
      <c r="F73">
        <v>13.690200000000001</v>
      </c>
      <c r="G73">
        <v>13.8505</v>
      </c>
      <c r="H73">
        <v>1.9579</v>
      </c>
    </row>
    <row r="74" spans="1:8" x14ac:dyDescent="0.25">
      <c r="A74">
        <v>3</v>
      </c>
      <c r="B74">
        <v>12.8278</v>
      </c>
      <c r="C74">
        <v>12.029400000000001</v>
      </c>
      <c r="D74">
        <v>2.5853000000000002</v>
      </c>
      <c r="E74">
        <v>3</v>
      </c>
      <c r="F74">
        <v>11.835599999999999</v>
      </c>
      <c r="G74">
        <v>11.148300000000001</v>
      </c>
      <c r="H74">
        <v>2.8544</v>
      </c>
    </row>
    <row r="75" spans="1:8" x14ac:dyDescent="0.25">
      <c r="A75">
        <v>3</v>
      </c>
      <c r="B75">
        <v>12.8278</v>
      </c>
      <c r="C75">
        <v>12.029400000000001</v>
      </c>
      <c r="D75">
        <v>2.5853000000000002</v>
      </c>
      <c r="E75">
        <v>4</v>
      </c>
      <c r="F75">
        <v>9.3620000000000001</v>
      </c>
      <c r="G75">
        <v>8.6496999999999993</v>
      </c>
      <c r="H75">
        <v>2.7753000000000001</v>
      </c>
    </row>
    <row r="76" spans="1:8" x14ac:dyDescent="0.25">
      <c r="A76">
        <v>3</v>
      </c>
      <c r="B76">
        <v>12.8278</v>
      </c>
      <c r="C76">
        <v>12.029400000000001</v>
      </c>
      <c r="D76">
        <v>2.5853000000000002</v>
      </c>
      <c r="E76">
        <v>5</v>
      </c>
      <c r="F76">
        <v>28.012599999999999</v>
      </c>
      <c r="G76">
        <v>25.214300000000001</v>
      </c>
      <c r="H76">
        <v>3.7067000000000001</v>
      </c>
    </row>
    <row r="77" spans="1:8" x14ac:dyDescent="0.25">
      <c r="A77">
        <v>4</v>
      </c>
      <c r="B77">
        <v>11.6777</v>
      </c>
      <c r="C77">
        <v>11.640499999999999</v>
      </c>
      <c r="D77">
        <v>1.8251999999999999</v>
      </c>
      <c r="E77">
        <v>1</v>
      </c>
      <c r="F77">
        <v>13.023999999999999</v>
      </c>
      <c r="G77">
        <v>13.7971</v>
      </c>
      <c r="H77">
        <v>1.6686000000000001</v>
      </c>
    </row>
    <row r="78" spans="1:8" x14ac:dyDescent="0.25">
      <c r="A78">
        <v>4</v>
      </c>
      <c r="B78">
        <v>11.6777</v>
      </c>
      <c r="C78">
        <v>11.640499999999999</v>
      </c>
      <c r="D78">
        <v>1.8251999999999999</v>
      </c>
      <c r="E78">
        <v>2</v>
      </c>
      <c r="F78">
        <v>9.6516999999999999</v>
      </c>
      <c r="G78">
        <v>9.8710000000000004</v>
      </c>
      <c r="H78">
        <v>2.0646</v>
      </c>
    </row>
    <row r="79" spans="1:8" x14ac:dyDescent="0.25">
      <c r="A79">
        <v>4</v>
      </c>
      <c r="B79">
        <v>11.6777</v>
      </c>
      <c r="C79">
        <v>11.640499999999999</v>
      </c>
      <c r="D79">
        <v>1.8251999999999999</v>
      </c>
      <c r="E79">
        <v>3</v>
      </c>
      <c r="F79">
        <v>11.4153</v>
      </c>
      <c r="G79">
        <v>11.4674</v>
      </c>
      <c r="H79">
        <v>2.0972</v>
      </c>
    </row>
    <row r="80" spans="1:8" x14ac:dyDescent="0.25">
      <c r="A80">
        <v>4</v>
      </c>
      <c r="B80">
        <v>11.6777</v>
      </c>
      <c r="C80">
        <v>11.640499999999999</v>
      </c>
      <c r="D80">
        <v>1.8251999999999999</v>
      </c>
      <c r="E80">
        <v>4</v>
      </c>
      <c r="F80">
        <v>8.1750000000000007</v>
      </c>
      <c r="G80">
        <v>8.4301999999999992</v>
      </c>
      <c r="H80">
        <v>2.6541000000000001</v>
      </c>
    </row>
    <row r="81" spans="1:8" x14ac:dyDescent="0.25">
      <c r="A81">
        <v>4</v>
      </c>
      <c r="B81">
        <v>11.6777</v>
      </c>
      <c r="C81">
        <v>11.640499999999999</v>
      </c>
      <c r="D81">
        <v>1.8251999999999999</v>
      </c>
      <c r="E81">
        <v>5</v>
      </c>
      <c r="F81">
        <v>24.939499999999999</v>
      </c>
      <c r="G81">
        <v>25.093</v>
      </c>
      <c r="H81">
        <v>2.64</v>
      </c>
    </row>
    <row r="82" spans="1:8" x14ac:dyDescent="0.25">
      <c r="A82">
        <v>4</v>
      </c>
      <c r="B82">
        <v>11.686</v>
      </c>
      <c r="C82">
        <v>11.6693</v>
      </c>
      <c r="D82">
        <v>1.8791</v>
      </c>
      <c r="E82">
        <v>1</v>
      </c>
      <c r="F82">
        <v>12.9344</v>
      </c>
      <c r="G82">
        <v>14.1585</v>
      </c>
      <c r="H82">
        <v>1.8116000000000001</v>
      </c>
    </row>
    <row r="83" spans="1:8" x14ac:dyDescent="0.25">
      <c r="A83">
        <v>4</v>
      </c>
      <c r="B83">
        <v>11.686</v>
      </c>
      <c r="C83">
        <v>11.6693</v>
      </c>
      <c r="D83">
        <v>1.8791</v>
      </c>
      <c r="E83">
        <v>2</v>
      </c>
      <c r="F83">
        <v>9.7310999999999996</v>
      </c>
      <c r="G83">
        <v>10.0044</v>
      </c>
      <c r="H83">
        <v>2.2742</v>
      </c>
    </row>
    <row r="84" spans="1:8" x14ac:dyDescent="0.25">
      <c r="A84">
        <v>4</v>
      </c>
      <c r="B84">
        <v>11.686</v>
      </c>
      <c r="C84">
        <v>11.6693</v>
      </c>
      <c r="D84">
        <v>1.8791</v>
      </c>
      <c r="E84">
        <v>3</v>
      </c>
      <c r="F84">
        <v>11.422000000000001</v>
      </c>
      <c r="G84">
        <v>11.542899999999999</v>
      </c>
      <c r="H84">
        <v>2.0693999999999999</v>
      </c>
    </row>
    <row r="85" spans="1:8" x14ac:dyDescent="0.25">
      <c r="A85">
        <v>4</v>
      </c>
      <c r="B85">
        <v>11.686</v>
      </c>
      <c r="C85">
        <v>11.6693</v>
      </c>
      <c r="D85">
        <v>1.8791</v>
      </c>
      <c r="E85">
        <v>4</v>
      </c>
      <c r="F85">
        <v>8.1961999999999993</v>
      </c>
      <c r="G85">
        <v>8.6417000000000002</v>
      </c>
      <c r="H85">
        <v>2.6964000000000001</v>
      </c>
    </row>
    <row r="86" spans="1:8" x14ac:dyDescent="0.25">
      <c r="A86">
        <v>4</v>
      </c>
      <c r="B86">
        <v>11.686</v>
      </c>
      <c r="C86">
        <v>11.6693</v>
      </c>
      <c r="D86">
        <v>1.8791</v>
      </c>
      <c r="E86">
        <v>5</v>
      </c>
      <c r="F86">
        <v>24.6129</v>
      </c>
      <c r="G86">
        <v>24.543800000000001</v>
      </c>
      <c r="H86">
        <v>2.8643000000000001</v>
      </c>
    </row>
    <row r="87" spans="1:8" x14ac:dyDescent="0.25">
      <c r="A87">
        <v>4</v>
      </c>
      <c r="B87">
        <v>11.636900000000001</v>
      </c>
      <c r="C87">
        <v>11.6683</v>
      </c>
      <c r="D87">
        <v>1.8386</v>
      </c>
      <c r="E87">
        <v>1</v>
      </c>
      <c r="F87">
        <v>12.969099999999999</v>
      </c>
      <c r="G87">
        <v>13.260899999999999</v>
      </c>
      <c r="H87">
        <v>1.6631</v>
      </c>
    </row>
    <row r="88" spans="1:8" x14ac:dyDescent="0.25">
      <c r="A88">
        <v>4</v>
      </c>
      <c r="B88">
        <v>11.636900000000001</v>
      </c>
      <c r="C88">
        <v>11.6683</v>
      </c>
      <c r="D88">
        <v>1.8386</v>
      </c>
      <c r="E88">
        <v>2</v>
      </c>
      <c r="F88">
        <v>9.1933000000000007</v>
      </c>
      <c r="G88">
        <v>9.3978000000000002</v>
      </c>
      <c r="H88">
        <v>2.1646999999999998</v>
      </c>
    </row>
    <row r="89" spans="1:8" x14ac:dyDescent="0.25">
      <c r="A89">
        <v>4</v>
      </c>
      <c r="B89">
        <v>11.636900000000001</v>
      </c>
      <c r="C89">
        <v>11.6683</v>
      </c>
      <c r="D89">
        <v>1.8386</v>
      </c>
      <c r="E89">
        <v>3</v>
      </c>
      <c r="F89">
        <v>11.386200000000001</v>
      </c>
      <c r="G89">
        <v>11.281599999999999</v>
      </c>
      <c r="H89">
        <v>2.1454</v>
      </c>
    </row>
    <row r="90" spans="1:8" x14ac:dyDescent="0.25">
      <c r="A90">
        <v>4</v>
      </c>
      <c r="B90">
        <v>11.636900000000001</v>
      </c>
      <c r="C90">
        <v>11.6683</v>
      </c>
      <c r="D90">
        <v>1.8386</v>
      </c>
      <c r="E90">
        <v>4</v>
      </c>
      <c r="F90">
        <v>8.1039999999999992</v>
      </c>
      <c r="G90">
        <v>8.3272999999999993</v>
      </c>
      <c r="H90">
        <v>2.6553</v>
      </c>
    </row>
    <row r="91" spans="1:8" x14ac:dyDescent="0.25">
      <c r="A91">
        <v>4</v>
      </c>
      <c r="B91">
        <v>11.636900000000001</v>
      </c>
      <c r="C91">
        <v>11.6683</v>
      </c>
      <c r="D91">
        <v>1.8386</v>
      </c>
      <c r="E91">
        <v>5</v>
      </c>
      <c r="F91">
        <v>24.806100000000001</v>
      </c>
      <c r="G91">
        <v>24.850999999999999</v>
      </c>
      <c r="H91">
        <v>2.7145000000000001</v>
      </c>
    </row>
    <row r="92" spans="1:8" x14ac:dyDescent="0.25">
      <c r="A92">
        <v>4</v>
      </c>
      <c r="B92">
        <v>11.656700000000001</v>
      </c>
      <c r="C92">
        <v>11.6393</v>
      </c>
      <c r="D92">
        <v>1.7887</v>
      </c>
      <c r="E92">
        <v>1</v>
      </c>
      <c r="F92">
        <v>13.3096</v>
      </c>
      <c r="G92">
        <v>13.7212</v>
      </c>
      <c r="H92">
        <v>1.4035</v>
      </c>
    </row>
    <row r="93" spans="1:8" x14ac:dyDescent="0.25">
      <c r="A93">
        <v>4</v>
      </c>
      <c r="B93">
        <v>11.656700000000001</v>
      </c>
      <c r="C93">
        <v>11.6393</v>
      </c>
      <c r="D93">
        <v>1.7887</v>
      </c>
      <c r="E93">
        <v>2</v>
      </c>
      <c r="F93">
        <v>9.4140999999999995</v>
      </c>
      <c r="G93">
        <v>9.8217999999999996</v>
      </c>
      <c r="H93">
        <v>1.9338</v>
      </c>
    </row>
    <row r="94" spans="1:8" x14ac:dyDescent="0.25">
      <c r="A94">
        <v>4</v>
      </c>
      <c r="B94">
        <v>11.656700000000001</v>
      </c>
      <c r="C94">
        <v>11.6393</v>
      </c>
      <c r="D94">
        <v>1.7887</v>
      </c>
      <c r="E94">
        <v>3</v>
      </c>
      <c r="F94">
        <v>11.411799999999999</v>
      </c>
      <c r="G94">
        <v>11.3987</v>
      </c>
      <c r="H94">
        <v>2.0518000000000001</v>
      </c>
    </row>
    <row r="95" spans="1:8" x14ac:dyDescent="0.25">
      <c r="A95">
        <v>4</v>
      </c>
      <c r="B95">
        <v>11.656700000000001</v>
      </c>
      <c r="C95">
        <v>11.6393</v>
      </c>
      <c r="D95">
        <v>1.7887</v>
      </c>
      <c r="E95">
        <v>4</v>
      </c>
      <c r="F95">
        <v>8.32</v>
      </c>
      <c r="G95">
        <v>8.6060999999999996</v>
      </c>
      <c r="H95">
        <v>2.5183</v>
      </c>
    </row>
    <row r="96" spans="1:8" x14ac:dyDescent="0.25">
      <c r="A96">
        <v>4</v>
      </c>
      <c r="B96">
        <v>11.656700000000001</v>
      </c>
      <c r="C96">
        <v>11.6393</v>
      </c>
      <c r="D96">
        <v>1.7887</v>
      </c>
      <c r="E96">
        <v>5</v>
      </c>
      <c r="F96">
        <v>24.918099999999999</v>
      </c>
      <c r="G96">
        <v>25.8292</v>
      </c>
      <c r="H96">
        <v>2.7273999999999998</v>
      </c>
    </row>
    <row r="97" spans="1:8" x14ac:dyDescent="0.25">
      <c r="A97">
        <v>4</v>
      </c>
      <c r="B97">
        <v>11.6936</v>
      </c>
      <c r="C97">
        <v>11.694100000000001</v>
      </c>
      <c r="D97">
        <v>1.5561</v>
      </c>
      <c r="E97">
        <v>1</v>
      </c>
      <c r="F97">
        <v>13.2149</v>
      </c>
      <c r="G97">
        <v>12.662599999999999</v>
      </c>
      <c r="H97">
        <v>1.9819</v>
      </c>
    </row>
    <row r="98" spans="1:8" x14ac:dyDescent="0.25">
      <c r="A98">
        <v>4</v>
      </c>
      <c r="B98">
        <v>11.6936</v>
      </c>
      <c r="C98">
        <v>11.694100000000001</v>
      </c>
      <c r="D98">
        <v>1.5561</v>
      </c>
      <c r="E98">
        <v>2</v>
      </c>
      <c r="F98">
        <v>9.4156999999999993</v>
      </c>
      <c r="G98">
        <v>9.1364000000000001</v>
      </c>
      <c r="H98">
        <v>1.7203999999999999</v>
      </c>
    </row>
    <row r="99" spans="1:8" x14ac:dyDescent="0.25">
      <c r="A99">
        <v>4</v>
      </c>
      <c r="B99">
        <v>11.6936</v>
      </c>
      <c r="C99">
        <v>11.694100000000001</v>
      </c>
      <c r="D99">
        <v>1.5561</v>
      </c>
      <c r="E99">
        <v>3</v>
      </c>
      <c r="F99">
        <v>11.380800000000001</v>
      </c>
      <c r="G99">
        <v>11.052099999999999</v>
      </c>
      <c r="H99">
        <v>1.7802</v>
      </c>
    </row>
    <row r="100" spans="1:8" x14ac:dyDescent="0.25">
      <c r="A100">
        <v>4</v>
      </c>
      <c r="B100">
        <v>11.6936</v>
      </c>
      <c r="C100">
        <v>11.694100000000001</v>
      </c>
      <c r="D100">
        <v>1.5561</v>
      </c>
      <c r="E100">
        <v>4</v>
      </c>
      <c r="F100">
        <v>8.3786000000000005</v>
      </c>
      <c r="G100">
        <v>8.0016999999999996</v>
      </c>
      <c r="H100">
        <v>2.1556999999999999</v>
      </c>
    </row>
    <row r="101" spans="1:8" x14ac:dyDescent="0.25">
      <c r="A101">
        <v>4</v>
      </c>
      <c r="B101">
        <v>11.6936</v>
      </c>
      <c r="C101">
        <v>11.694100000000001</v>
      </c>
      <c r="D101">
        <v>1.5561</v>
      </c>
      <c r="E101">
        <v>5</v>
      </c>
      <c r="F101">
        <v>24.6648</v>
      </c>
      <c r="G101">
        <v>24.666699999999999</v>
      </c>
      <c r="H101">
        <v>2.4382000000000001</v>
      </c>
    </row>
    <row r="102" spans="1:8" x14ac:dyDescent="0.25">
      <c r="A102">
        <v>5</v>
      </c>
      <c r="B102">
        <v>19.953900000000001</v>
      </c>
      <c r="C102">
        <v>20.051200000000001</v>
      </c>
      <c r="D102">
        <v>2.7850000000000001</v>
      </c>
      <c r="E102">
        <v>1</v>
      </c>
      <c r="F102">
        <v>32.962000000000003</v>
      </c>
      <c r="G102">
        <v>33.295200000000001</v>
      </c>
      <c r="H102">
        <v>5.0370999999999997</v>
      </c>
    </row>
    <row r="103" spans="1:8" x14ac:dyDescent="0.25">
      <c r="A103">
        <v>5</v>
      </c>
      <c r="B103">
        <v>19.953900000000001</v>
      </c>
      <c r="C103">
        <v>20.051200000000001</v>
      </c>
      <c r="D103">
        <v>2.7850000000000001</v>
      </c>
      <c r="E103">
        <v>2</v>
      </c>
      <c r="F103">
        <v>42.192700000000002</v>
      </c>
      <c r="G103">
        <v>42.639000000000003</v>
      </c>
      <c r="H103">
        <v>3.9676999999999998</v>
      </c>
    </row>
    <row r="104" spans="1:8" x14ac:dyDescent="0.25">
      <c r="A104">
        <v>5</v>
      </c>
      <c r="B104">
        <v>19.953900000000001</v>
      </c>
      <c r="C104">
        <v>20.051200000000001</v>
      </c>
      <c r="D104">
        <v>2.7850000000000001</v>
      </c>
      <c r="E104">
        <v>3</v>
      </c>
      <c r="F104">
        <v>40.3232</v>
      </c>
      <c r="G104">
        <v>40.059699999999999</v>
      </c>
      <c r="H104">
        <v>4.3074000000000003</v>
      </c>
    </row>
    <row r="105" spans="1:8" x14ac:dyDescent="0.25">
      <c r="A105">
        <v>5</v>
      </c>
      <c r="B105">
        <v>19.953900000000001</v>
      </c>
      <c r="C105">
        <v>20.051200000000001</v>
      </c>
      <c r="D105">
        <v>2.7850000000000001</v>
      </c>
      <c r="E105">
        <v>4</v>
      </c>
      <c r="F105">
        <v>23.4847</v>
      </c>
      <c r="G105">
        <v>23.683800000000002</v>
      </c>
      <c r="H105">
        <v>2.8889</v>
      </c>
    </row>
    <row r="106" spans="1:8" x14ac:dyDescent="0.25">
      <c r="A106">
        <v>5</v>
      </c>
      <c r="B106">
        <v>19.953900000000001</v>
      </c>
      <c r="C106">
        <v>20.051200000000001</v>
      </c>
      <c r="D106">
        <v>2.7850000000000001</v>
      </c>
      <c r="E106">
        <v>5</v>
      </c>
      <c r="F106">
        <v>36.805599999999998</v>
      </c>
      <c r="G106">
        <v>36.9422</v>
      </c>
      <c r="H106">
        <v>3.8334000000000001</v>
      </c>
    </row>
    <row r="107" spans="1:8" x14ac:dyDescent="0.25">
      <c r="A107">
        <v>5</v>
      </c>
      <c r="B107">
        <v>20.088699999999999</v>
      </c>
      <c r="C107">
        <v>20.0747</v>
      </c>
      <c r="D107">
        <v>2.2042999999999999</v>
      </c>
      <c r="E107">
        <v>1</v>
      </c>
      <c r="F107">
        <v>34.378599999999999</v>
      </c>
      <c r="G107">
        <v>34.453099999999999</v>
      </c>
      <c r="H107">
        <v>11.688499999999999</v>
      </c>
    </row>
    <row r="108" spans="1:8" x14ac:dyDescent="0.25">
      <c r="A108">
        <v>5</v>
      </c>
      <c r="B108">
        <v>20.088699999999999</v>
      </c>
      <c r="C108">
        <v>20.0747</v>
      </c>
      <c r="D108">
        <v>2.2042999999999999</v>
      </c>
      <c r="E108">
        <v>2</v>
      </c>
      <c r="F108">
        <v>42.508400000000002</v>
      </c>
      <c r="G108">
        <v>43.523400000000002</v>
      </c>
      <c r="H108">
        <v>17.455300000000001</v>
      </c>
    </row>
    <row r="109" spans="1:8" x14ac:dyDescent="0.25">
      <c r="A109">
        <v>5</v>
      </c>
      <c r="B109">
        <v>20.088699999999999</v>
      </c>
      <c r="C109">
        <v>20.0747</v>
      </c>
      <c r="D109">
        <v>2.2042999999999999</v>
      </c>
      <c r="E109">
        <v>3</v>
      </c>
      <c r="F109">
        <v>41.400399999999998</v>
      </c>
      <c r="G109">
        <v>42.048299999999998</v>
      </c>
      <c r="H109">
        <v>5.1855000000000002</v>
      </c>
    </row>
    <row r="110" spans="1:8" x14ac:dyDescent="0.25">
      <c r="A110">
        <v>5</v>
      </c>
      <c r="B110">
        <v>20.088699999999999</v>
      </c>
      <c r="C110">
        <v>20.0747</v>
      </c>
      <c r="D110">
        <v>2.2042999999999999</v>
      </c>
      <c r="E110">
        <v>4</v>
      </c>
      <c r="F110">
        <v>23.740500000000001</v>
      </c>
      <c r="G110">
        <v>24.416799999999999</v>
      </c>
      <c r="H110">
        <v>3.1358999999999999</v>
      </c>
    </row>
    <row r="111" spans="1:8" x14ac:dyDescent="0.25">
      <c r="A111">
        <v>5</v>
      </c>
      <c r="B111">
        <v>20.088699999999999</v>
      </c>
      <c r="C111">
        <v>20.0747</v>
      </c>
      <c r="D111">
        <v>2.2042999999999999</v>
      </c>
      <c r="E111">
        <v>5</v>
      </c>
      <c r="F111">
        <v>37.232399999999998</v>
      </c>
      <c r="G111">
        <v>36.979999999999997</v>
      </c>
      <c r="H111">
        <v>2.3464</v>
      </c>
    </row>
    <row r="112" spans="1:8" x14ac:dyDescent="0.25">
      <c r="A112">
        <v>5</v>
      </c>
      <c r="B112">
        <v>20.1266</v>
      </c>
      <c r="C112">
        <v>20.212299999999999</v>
      </c>
      <c r="D112">
        <v>2.2780999999999998</v>
      </c>
      <c r="E112">
        <v>1</v>
      </c>
      <c r="F112">
        <v>34.487699999999997</v>
      </c>
      <c r="G112">
        <v>30.4757</v>
      </c>
      <c r="H112">
        <v>2.8948999999999998</v>
      </c>
    </row>
    <row r="113" spans="1:8" x14ac:dyDescent="0.25">
      <c r="A113">
        <v>5</v>
      </c>
      <c r="B113">
        <v>20.1266</v>
      </c>
      <c r="C113">
        <v>20.212299999999999</v>
      </c>
      <c r="D113">
        <v>2.2780999999999998</v>
      </c>
      <c r="E113">
        <v>2</v>
      </c>
      <c r="F113">
        <v>43.058900000000001</v>
      </c>
      <c r="G113">
        <v>39.227899999999998</v>
      </c>
      <c r="H113">
        <v>5.3402000000000003</v>
      </c>
    </row>
    <row r="114" spans="1:8" x14ac:dyDescent="0.25">
      <c r="A114">
        <v>5</v>
      </c>
      <c r="B114">
        <v>20.1266</v>
      </c>
      <c r="C114">
        <v>20.212299999999999</v>
      </c>
      <c r="D114">
        <v>2.2780999999999998</v>
      </c>
      <c r="E114">
        <v>3</v>
      </c>
      <c r="F114">
        <v>40.977899999999998</v>
      </c>
      <c r="G114">
        <v>38.346200000000003</v>
      </c>
      <c r="H114">
        <v>3.5718999999999999</v>
      </c>
    </row>
    <row r="115" spans="1:8" x14ac:dyDescent="0.25">
      <c r="A115">
        <v>5</v>
      </c>
      <c r="B115">
        <v>20.1266</v>
      </c>
      <c r="C115">
        <v>20.212299999999999</v>
      </c>
      <c r="D115">
        <v>2.2780999999999998</v>
      </c>
      <c r="E115">
        <v>4</v>
      </c>
      <c r="F115">
        <v>24.171700000000001</v>
      </c>
      <c r="G115">
        <v>21.0337</v>
      </c>
      <c r="H115">
        <v>2.9466999999999999</v>
      </c>
    </row>
    <row r="116" spans="1:8" x14ac:dyDescent="0.25">
      <c r="A116">
        <v>5</v>
      </c>
      <c r="B116">
        <v>20.1266</v>
      </c>
      <c r="C116">
        <v>20.212299999999999</v>
      </c>
      <c r="D116">
        <v>2.2780999999999998</v>
      </c>
      <c r="E116">
        <v>5</v>
      </c>
      <c r="F116">
        <v>38.180999999999997</v>
      </c>
      <c r="G116">
        <v>33.319899999999997</v>
      </c>
      <c r="H116">
        <v>2.8197000000000001</v>
      </c>
    </row>
    <row r="117" spans="1:8" x14ac:dyDescent="0.25">
      <c r="A117">
        <v>5</v>
      </c>
      <c r="B117">
        <v>20.0029</v>
      </c>
      <c r="C117">
        <v>20.195</v>
      </c>
      <c r="D117">
        <v>2.7143000000000002</v>
      </c>
      <c r="E117">
        <v>1</v>
      </c>
      <c r="F117">
        <v>34.076099999999997</v>
      </c>
      <c r="G117">
        <v>34.226900000000001</v>
      </c>
      <c r="H117">
        <v>3.9643999999999999</v>
      </c>
    </row>
    <row r="118" spans="1:8" x14ac:dyDescent="0.25">
      <c r="A118">
        <v>5</v>
      </c>
      <c r="B118">
        <v>20.0029</v>
      </c>
      <c r="C118">
        <v>20.195</v>
      </c>
      <c r="D118">
        <v>2.7143000000000002</v>
      </c>
      <c r="E118">
        <v>2</v>
      </c>
      <c r="F118">
        <v>43.910400000000003</v>
      </c>
      <c r="G118">
        <v>43.029000000000003</v>
      </c>
      <c r="H118">
        <v>6.7206999999999999</v>
      </c>
    </row>
    <row r="119" spans="1:8" x14ac:dyDescent="0.25">
      <c r="A119">
        <v>5</v>
      </c>
      <c r="B119">
        <v>20.0029</v>
      </c>
      <c r="C119">
        <v>20.195</v>
      </c>
      <c r="D119">
        <v>2.7143000000000002</v>
      </c>
      <c r="E119">
        <v>3</v>
      </c>
      <c r="F119">
        <v>41.665900000000001</v>
      </c>
      <c r="G119">
        <v>40.119100000000003</v>
      </c>
      <c r="H119">
        <v>5.5540000000000003</v>
      </c>
    </row>
    <row r="120" spans="1:8" x14ac:dyDescent="0.25">
      <c r="A120">
        <v>5</v>
      </c>
      <c r="B120">
        <v>20.0029</v>
      </c>
      <c r="C120">
        <v>20.195</v>
      </c>
      <c r="D120">
        <v>2.7143000000000002</v>
      </c>
      <c r="E120">
        <v>4</v>
      </c>
      <c r="F120">
        <v>24.771999999999998</v>
      </c>
      <c r="G120">
        <v>24.003399999999999</v>
      </c>
      <c r="H120">
        <v>4.1406999999999998</v>
      </c>
    </row>
    <row r="121" spans="1:8" x14ac:dyDescent="0.25">
      <c r="A121">
        <v>5</v>
      </c>
      <c r="B121">
        <v>20.0029</v>
      </c>
      <c r="C121">
        <v>20.195</v>
      </c>
      <c r="D121">
        <v>2.7143000000000002</v>
      </c>
      <c r="E121">
        <v>5</v>
      </c>
      <c r="F121">
        <v>38.081099999999999</v>
      </c>
      <c r="G121">
        <v>38.497500000000002</v>
      </c>
      <c r="H121">
        <v>4.87</v>
      </c>
    </row>
    <row r="122" spans="1:8" x14ac:dyDescent="0.25">
      <c r="A122">
        <v>5</v>
      </c>
      <c r="B122">
        <v>20.092400000000001</v>
      </c>
      <c r="C122">
        <v>20.114799999999999</v>
      </c>
      <c r="D122">
        <v>2.1821999999999999</v>
      </c>
      <c r="E122">
        <v>1</v>
      </c>
      <c r="F122">
        <v>34.708599999999997</v>
      </c>
      <c r="G122">
        <v>32.57</v>
      </c>
      <c r="H122">
        <v>13.8787</v>
      </c>
    </row>
    <row r="123" spans="1:8" x14ac:dyDescent="0.25">
      <c r="A123">
        <v>5</v>
      </c>
      <c r="B123">
        <v>20.092400000000001</v>
      </c>
      <c r="C123">
        <v>20.114799999999999</v>
      </c>
      <c r="D123">
        <v>2.1821999999999999</v>
      </c>
      <c r="E123">
        <v>2</v>
      </c>
      <c r="F123">
        <v>43.133699999999997</v>
      </c>
      <c r="G123">
        <v>41.589500000000001</v>
      </c>
      <c r="H123">
        <v>21.878399999999999</v>
      </c>
    </row>
    <row r="124" spans="1:8" x14ac:dyDescent="0.25">
      <c r="A124">
        <v>5</v>
      </c>
      <c r="B124">
        <v>20.092400000000001</v>
      </c>
      <c r="C124">
        <v>20.114799999999999</v>
      </c>
      <c r="D124">
        <v>2.1821999999999999</v>
      </c>
      <c r="E124">
        <v>3</v>
      </c>
      <c r="F124">
        <v>41.4255</v>
      </c>
      <c r="G124">
        <v>39.657600000000002</v>
      </c>
      <c r="H124">
        <v>6.9623999999999997</v>
      </c>
    </row>
    <row r="125" spans="1:8" x14ac:dyDescent="0.25">
      <c r="A125">
        <v>5</v>
      </c>
      <c r="B125">
        <v>20.092400000000001</v>
      </c>
      <c r="C125">
        <v>20.114799999999999</v>
      </c>
      <c r="D125">
        <v>2.1821999999999999</v>
      </c>
      <c r="E125">
        <v>4</v>
      </c>
      <c r="F125">
        <v>24.1233</v>
      </c>
      <c r="G125">
        <v>22.935199999999998</v>
      </c>
      <c r="H125">
        <v>3.5232000000000001</v>
      </c>
    </row>
    <row r="126" spans="1:8" x14ac:dyDescent="0.25">
      <c r="A126">
        <v>5</v>
      </c>
      <c r="B126">
        <v>20.092400000000001</v>
      </c>
      <c r="C126">
        <v>20.114799999999999</v>
      </c>
      <c r="D126">
        <v>2.1821999999999999</v>
      </c>
      <c r="E126">
        <v>5</v>
      </c>
      <c r="F126">
        <v>38.002400000000002</v>
      </c>
      <c r="G126">
        <v>36.668999999999997</v>
      </c>
      <c r="H126">
        <v>2.4073000000000002</v>
      </c>
    </row>
    <row r="127" spans="1:8" x14ac:dyDescent="0.25">
      <c r="B127">
        <f>AVERAGE(middle__5[err_independant_train])</f>
        <v>14.981031999999999</v>
      </c>
      <c r="C127">
        <f>AVERAGE(middle__5[err_all_dimenssion_regression_train])</f>
        <v>14.847811999999994</v>
      </c>
      <c r="D127">
        <f>AVERAGE(middle__5[err_time_series_train])</f>
        <v>2.0634159999999979</v>
      </c>
      <c r="E127">
        <f>AVERAGE(middle__5[dataset])</f>
        <v>3</v>
      </c>
      <c r="F127">
        <f>AVERAGE(middle__5[err_indep_regression_test_t])</f>
        <v>18.427349599999999</v>
      </c>
      <c r="G127">
        <f>AVERAGE(middle__5[err_regression_test_t])</f>
        <v>18.136592799999999</v>
      </c>
      <c r="H127">
        <f>AVERAGE(middle__5[err_time_series_test_t])</f>
        <v>3.1946471999999999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D949-55A2-4BEE-B98E-34828ACF5B15}">
  <dimension ref="A1:H127"/>
  <sheetViews>
    <sheetView topLeftCell="A12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9.2197999999999993</v>
      </c>
      <c r="C2">
        <v>9.2138000000000009</v>
      </c>
      <c r="D2">
        <v>1.8718999999999999</v>
      </c>
      <c r="E2">
        <v>1</v>
      </c>
      <c r="F2">
        <v>9.7952999999999992</v>
      </c>
      <c r="G2">
        <v>9.6486000000000001</v>
      </c>
      <c r="H2">
        <v>1.605</v>
      </c>
    </row>
    <row r="3" spans="1:8" x14ac:dyDescent="0.25">
      <c r="A3">
        <v>1</v>
      </c>
      <c r="B3">
        <v>9.2197999999999993</v>
      </c>
      <c r="C3">
        <v>9.2138000000000009</v>
      </c>
      <c r="D3">
        <v>1.8718999999999999</v>
      </c>
      <c r="E3">
        <v>2</v>
      </c>
      <c r="F3">
        <v>8.6267999999999994</v>
      </c>
      <c r="G3">
        <v>8.8543000000000003</v>
      </c>
      <c r="H3">
        <v>1.6518999999999999</v>
      </c>
    </row>
    <row r="4" spans="1:8" x14ac:dyDescent="0.25">
      <c r="A4">
        <v>1</v>
      </c>
      <c r="B4">
        <v>9.2197999999999993</v>
      </c>
      <c r="C4">
        <v>9.2138000000000009</v>
      </c>
      <c r="D4">
        <v>1.8718999999999999</v>
      </c>
      <c r="E4">
        <v>3</v>
      </c>
      <c r="F4">
        <v>11.1769</v>
      </c>
      <c r="G4">
        <v>10.8894</v>
      </c>
      <c r="H4">
        <v>2.6543999999999999</v>
      </c>
    </row>
    <row r="5" spans="1:8" x14ac:dyDescent="0.25">
      <c r="A5">
        <v>1</v>
      </c>
      <c r="B5">
        <v>9.2197999999999993</v>
      </c>
      <c r="C5">
        <v>9.2138000000000009</v>
      </c>
      <c r="D5">
        <v>1.8718999999999999</v>
      </c>
      <c r="E5">
        <v>4</v>
      </c>
      <c r="F5">
        <v>9.0129999999999999</v>
      </c>
      <c r="G5">
        <v>9.2585999999999995</v>
      </c>
      <c r="H5">
        <v>2.1227</v>
      </c>
    </row>
    <row r="6" spans="1:8" x14ac:dyDescent="0.25">
      <c r="A6">
        <v>1</v>
      </c>
      <c r="B6">
        <v>9.2197999999999993</v>
      </c>
      <c r="C6">
        <v>9.2138000000000009</v>
      </c>
      <c r="D6">
        <v>1.8718999999999999</v>
      </c>
      <c r="E6">
        <v>5</v>
      </c>
      <c r="F6">
        <v>30.814499999999999</v>
      </c>
      <c r="G6">
        <v>30.7211</v>
      </c>
      <c r="H6">
        <v>4.7008999999999999</v>
      </c>
    </row>
    <row r="7" spans="1:8" x14ac:dyDescent="0.25">
      <c r="A7">
        <v>1</v>
      </c>
      <c r="B7">
        <v>9.3086000000000002</v>
      </c>
      <c r="C7">
        <v>9.2888000000000002</v>
      </c>
      <c r="D7">
        <v>1.7821</v>
      </c>
      <c r="E7">
        <v>1</v>
      </c>
      <c r="F7">
        <v>9.9577000000000009</v>
      </c>
      <c r="G7">
        <v>9.5234000000000005</v>
      </c>
      <c r="H7">
        <v>3.1934999999999998</v>
      </c>
    </row>
    <row r="8" spans="1:8" x14ac:dyDescent="0.25">
      <c r="A8">
        <v>1</v>
      </c>
      <c r="B8">
        <v>9.3086000000000002</v>
      </c>
      <c r="C8">
        <v>9.2888000000000002</v>
      </c>
      <c r="D8">
        <v>1.7821</v>
      </c>
      <c r="E8">
        <v>2</v>
      </c>
      <c r="F8">
        <v>8.5252999999999997</v>
      </c>
      <c r="G8">
        <v>8.5089000000000006</v>
      </c>
      <c r="H8">
        <v>2.1215000000000002</v>
      </c>
    </row>
    <row r="9" spans="1:8" x14ac:dyDescent="0.25">
      <c r="A9">
        <v>1</v>
      </c>
      <c r="B9">
        <v>9.3086000000000002</v>
      </c>
      <c r="C9">
        <v>9.2888000000000002</v>
      </c>
      <c r="D9">
        <v>1.7821</v>
      </c>
      <c r="E9">
        <v>3</v>
      </c>
      <c r="F9">
        <v>10.703099999999999</v>
      </c>
      <c r="G9">
        <v>11.271100000000001</v>
      </c>
      <c r="H9">
        <v>7.6893000000000002</v>
      </c>
    </row>
    <row r="10" spans="1:8" x14ac:dyDescent="0.25">
      <c r="A10">
        <v>1</v>
      </c>
      <c r="B10">
        <v>9.3086000000000002</v>
      </c>
      <c r="C10">
        <v>9.2888000000000002</v>
      </c>
      <c r="D10">
        <v>1.7821</v>
      </c>
      <c r="E10">
        <v>4</v>
      </c>
      <c r="F10">
        <v>8.9143000000000008</v>
      </c>
      <c r="G10">
        <v>9.6012000000000004</v>
      </c>
      <c r="H10">
        <v>3.8052000000000001</v>
      </c>
    </row>
    <row r="11" spans="1:8" x14ac:dyDescent="0.25">
      <c r="A11">
        <v>1</v>
      </c>
      <c r="B11">
        <v>9.3086000000000002</v>
      </c>
      <c r="C11">
        <v>9.2888000000000002</v>
      </c>
      <c r="D11">
        <v>1.7821</v>
      </c>
      <c r="E11">
        <v>5</v>
      </c>
      <c r="F11">
        <v>30.338799999999999</v>
      </c>
      <c r="G11">
        <v>32.004600000000003</v>
      </c>
      <c r="H11">
        <v>28.370200000000001</v>
      </c>
    </row>
    <row r="12" spans="1:8" x14ac:dyDescent="0.25">
      <c r="A12">
        <v>1</v>
      </c>
      <c r="B12">
        <v>9.3553999999999995</v>
      </c>
      <c r="C12">
        <v>9.2286000000000001</v>
      </c>
      <c r="D12">
        <v>1.9035</v>
      </c>
      <c r="E12">
        <v>1</v>
      </c>
      <c r="F12">
        <v>9.6724999999999994</v>
      </c>
      <c r="G12">
        <v>9.7266999999999992</v>
      </c>
      <c r="H12">
        <v>1.4520999999999999</v>
      </c>
    </row>
    <row r="13" spans="1:8" x14ac:dyDescent="0.25">
      <c r="A13">
        <v>1</v>
      </c>
      <c r="B13">
        <v>9.3553999999999995</v>
      </c>
      <c r="C13">
        <v>9.2286000000000001</v>
      </c>
      <c r="D13">
        <v>1.9035</v>
      </c>
      <c r="E13">
        <v>2</v>
      </c>
      <c r="F13">
        <v>8.5797000000000008</v>
      </c>
      <c r="G13">
        <v>8.5145</v>
      </c>
      <c r="H13">
        <v>1.6668000000000001</v>
      </c>
    </row>
    <row r="14" spans="1:8" x14ac:dyDescent="0.25">
      <c r="A14">
        <v>1</v>
      </c>
      <c r="B14">
        <v>9.3553999999999995</v>
      </c>
      <c r="C14">
        <v>9.2286000000000001</v>
      </c>
      <c r="D14">
        <v>1.9035</v>
      </c>
      <c r="E14">
        <v>3</v>
      </c>
      <c r="F14">
        <v>10.707599999999999</v>
      </c>
      <c r="G14">
        <v>10.926399999999999</v>
      </c>
      <c r="H14">
        <v>3.5358000000000001</v>
      </c>
    </row>
    <row r="15" spans="1:8" x14ac:dyDescent="0.25">
      <c r="A15">
        <v>1</v>
      </c>
      <c r="B15">
        <v>9.3553999999999995</v>
      </c>
      <c r="C15">
        <v>9.2286000000000001</v>
      </c>
      <c r="D15">
        <v>1.9035</v>
      </c>
      <c r="E15">
        <v>4</v>
      </c>
      <c r="F15">
        <v>8.8463999999999992</v>
      </c>
      <c r="G15">
        <v>9.2563999999999993</v>
      </c>
      <c r="H15">
        <v>1.6519999999999999</v>
      </c>
    </row>
    <row r="16" spans="1:8" x14ac:dyDescent="0.25">
      <c r="A16">
        <v>1</v>
      </c>
      <c r="B16">
        <v>9.3553999999999995</v>
      </c>
      <c r="C16">
        <v>9.2286000000000001</v>
      </c>
      <c r="D16">
        <v>1.9035</v>
      </c>
      <c r="E16">
        <v>5</v>
      </c>
      <c r="F16">
        <v>29.934200000000001</v>
      </c>
      <c r="G16">
        <v>31.083400000000001</v>
      </c>
      <c r="H16">
        <v>4.2584</v>
      </c>
    </row>
    <row r="17" spans="1:8" x14ac:dyDescent="0.25">
      <c r="A17">
        <v>1</v>
      </c>
      <c r="B17">
        <v>9.3454999999999995</v>
      </c>
      <c r="C17">
        <v>9.2544000000000004</v>
      </c>
      <c r="D17">
        <v>1.6675</v>
      </c>
      <c r="E17">
        <v>1</v>
      </c>
      <c r="F17">
        <v>9.7682000000000002</v>
      </c>
      <c r="G17">
        <v>10.0167</v>
      </c>
      <c r="H17">
        <v>1.3250999999999999</v>
      </c>
    </row>
    <row r="18" spans="1:8" x14ac:dyDescent="0.25">
      <c r="A18">
        <v>1</v>
      </c>
      <c r="B18">
        <v>9.3454999999999995</v>
      </c>
      <c r="C18">
        <v>9.2544000000000004</v>
      </c>
      <c r="D18">
        <v>1.6675</v>
      </c>
      <c r="E18">
        <v>2</v>
      </c>
      <c r="F18">
        <v>8.9602000000000004</v>
      </c>
      <c r="G18">
        <v>8.5641999999999996</v>
      </c>
      <c r="H18">
        <v>1.3904000000000001</v>
      </c>
    </row>
    <row r="19" spans="1:8" x14ac:dyDescent="0.25">
      <c r="A19">
        <v>1</v>
      </c>
      <c r="B19">
        <v>9.3454999999999995</v>
      </c>
      <c r="C19">
        <v>9.2544000000000004</v>
      </c>
      <c r="D19">
        <v>1.6675</v>
      </c>
      <c r="E19">
        <v>3</v>
      </c>
      <c r="F19">
        <v>10.902699999999999</v>
      </c>
      <c r="G19">
        <v>10.705</v>
      </c>
      <c r="H19">
        <v>1.7461</v>
      </c>
    </row>
    <row r="20" spans="1:8" x14ac:dyDescent="0.25">
      <c r="A20">
        <v>1</v>
      </c>
      <c r="B20">
        <v>9.3454999999999995</v>
      </c>
      <c r="C20">
        <v>9.2544000000000004</v>
      </c>
      <c r="D20">
        <v>1.6675</v>
      </c>
      <c r="E20">
        <v>4</v>
      </c>
      <c r="F20">
        <v>9.1577000000000002</v>
      </c>
      <c r="G20">
        <v>9.49</v>
      </c>
      <c r="H20">
        <v>1.6539999999999999</v>
      </c>
    </row>
    <row r="21" spans="1:8" x14ac:dyDescent="0.25">
      <c r="A21">
        <v>1</v>
      </c>
      <c r="B21">
        <v>9.3454999999999995</v>
      </c>
      <c r="C21">
        <v>9.2544000000000004</v>
      </c>
      <c r="D21">
        <v>1.6675</v>
      </c>
      <c r="E21">
        <v>5</v>
      </c>
      <c r="F21">
        <v>30.666599999999999</v>
      </c>
      <c r="G21">
        <v>30.715299999999999</v>
      </c>
      <c r="H21">
        <v>1.9775</v>
      </c>
    </row>
    <row r="22" spans="1:8" x14ac:dyDescent="0.25">
      <c r="A22">
        <v>1</v>
      </c>
      <c r="B22">
        <v>9.0965000000000007</v>
      </c>
      <c r="C22">
        <v>9.2053999999999991</v>
      </c>
      <c r="D22">
        <v>2.0720999999999998</v>
      </c>
      <c r="E22">
        <v>1</v>
      </c>
      <c r="F22">
        <v>10.9666</v>
      </c>
      <c r="G22">
        <v>9.6911000000000005</v>
      </c>
      <c r="H22">
        <v>2.6320999999999999</v>
      </c>
    </row>
    <row r="23" spans="1:8" x14ac:dyDescent="0.25">
      <c r="A23">
        <v>1</v>
      </c>
      <c r="B23">
        <v>9.0965000000000007</v>
      </c>
      <c r="C23">
        <v>9.2053999999999991</v>
      </c>
      <c r="D23">
        <v>2.0720999999999998</v>
      </c>
      <c r="E23">
        <v>2</v>
      </c>
      <c r="F23">
        <v>8.8554999999999993</v>
      </c>
      <c r="G23">
        <v>8.5251000000000001</v>
      </c>
      <c r="H23">
        <v>1.5801000000000001</v>
      </c>
    </row>
    <row r="24" spans="1:8" x14ac:dyDescent="0.25">
      <c r="A24">
        <v>1</v>
      </c>
      <c r="B24">
        <v>9.0965000000000007</v>
      </c>
      <c r="C24">
        <v>9.2053999999999991</v>
      </c>
      <c r="D24">
        <v>2.0720999999999998</v>
      </c>
      <c r="E24">
        <v>3</v>
      </c>
      <c r="F24">
        <v>11.591799999999999</v>
      </c>
      <c r="G24">
        <v>10.991</v>
      </c>
      <c r="H24">
        <v>4.0850999999999997</v>
      </c>
    </row>
    <row r="25" spans="1:8" x14ac:dyDescent="0.25">
      <c r="A25">
        <v>1</v>
      </c>
      <c r="B25">
        <v>9.0965000000000007</v>
      </c>
      <c r="C25">
        <v>9.2053999999999991</v>
      </c>
      <c r="D25">
        <v>2.0720999999999998</v>
      </c>
      <c r="E25">
        <v>4</v>
      </c>
      <c r="F25">
        <v>9.9779</v>
      </c>
      <c r="G25">
        <v>9.3977000000000004</v>
      </c>
      <c r="H25">
        <v>2.8759000000000001</v>
      </c>
    </row>
    <row r="26" spans="1:8" x14ac:dyDescent="0.25">
      <c r="A26">
        <v>1</v>
      </c>
      <c r="B26">
        <v>9.0965000000000007</v>
      </c>
      <c r="C26">
        <v>9.2053999999999991</v>
      </c>
      <c r="D26">
        <v>2.0720999999999998</v>
      </c>
      <c r="E26">
        <v>5</v>
      </c>
      <c r="F26">
        <v>32.192300000000003</v>
      </c>
      <c r="G26">
        <v>31.268599999999999</v>
      </c>
      <c r="H26">
        <v>8.0059000000000005</v>
      </c>
    </row>
    <row r="27" spans="1:8" x14ac:dyDescent="0.25">
      <c r="A27">
        <v>2</v>
      </c>
      <c r="B27">
        <v>21.155799999999999</v>
      </c>
      <c r="C27">
        <v>20.967300000000002</v>
      </c>
      <c r="D27">
        <v>2.0047999999999999</v>
      </c>
      <c r="E27">
        <v>1</v>
      </c>
      <c r="F27">
        <v>13.114000000000001</v>
      </c>
      <c r="G27">
        <v>11.460699999999999</v>
      </c>
      <c r="H27">
        <v>2.6678000000000002</v>
      </c>
    </row>
    <row r="28" spans="1:8" x14ac:dyDescent="0.25">
      <c r="A28">
        <v>2</v>
      </c>
      <c r="B28">
        <v>21.155799999999999</v>
      </c>
      <c r="C28">
        <v>20.967300000000002</v>
      </c>
      <c r="D28">
        <v>2.0047999999999999</v>
      </c>
      <c r="E28">
        <v>2</v>
      </c>
      <c r="F28">
        <v>12.745100000000001</v>
      </c>
      <c r="G28">
        <v>12.8698</v>
      </c>
      <c r="H28">
        <v>1.8525</v>
      </c>
    </row>
    <row r="29" spans="1:8" x14ac:dyDescent="0.25">
      <c r="A29">
        <v>2</v>
      </c>
      <c r="B29">
        <v>21.155799999999999</v>
      </c>
      <c r="C29">
        <v>20.967300000000002</v>
      </c>
      <c r="D29">
        <v>2.0047999999999999</v>
      </c>
      <c r="E29">
        <v>3</v>
      </c>
      <c r="F29">
        <v>13.580299999999999</v>
      </c>
      <c r="G29">
        <v>12.824199999999999</v>
      </c>
      <c r="H29">
        <v>2.8816000000000002</v>
      </c>
    </row>
    <row r="30" spans="1:8" x14ac:dyDescent="0.25">
      <c r="A30">
        <v>2</v>
      </c>
      <c r="B30">
        <v>21.155799999999999</v>
      </c>
      <c r="C30">
        <v>20.967300000000002</v>
      </c>
      <c r="D30">
        <v>2.0047999999999999</v>
      </c>
      <c r="E30">
        <v>4</v>
      </c>
      <c r="F30">
        <v>7.7771999999999997</v>
      </c>
      <c r="G30">
        <v>7.6959999999999997</v>
      </c>
      <c r="H30">
        <v>2.8780000000000001</v>
      </c>
    </row>
    <row r="31" spans="1:8" x14ac:dyDescent="0.25">
      <c r="A31">
        <v>2</v>
      </c>
      <c r="B31">
        <v>21.155799999999999</v>
      </c>
      <c r="C31">
        <v>20.967300000000002</v>
      </c>
      <c r="D31">
        <v>2.0047999999999999</v>
      </c>
      <c r="E31">
        <v>5</v>
      </c>
      <c r="F31">
        <v>23.4283</v>
      </c>
      <c r="G31">
        <v>22.776299999999999</v>
      </c>
      <c r="H31">
        <v>5.9207000000000001</v>
      </c>
    </row>
    <row r="32" spans="1:8" x14ac:dyDescent="0.25">
      <c r="A32">
        <v>2</v>
      </c>
      <c r="B32">
        <v>21.122399999999999</v>
      </c>
      <c r="C32">
        <v>21.010300000000001</v>
      </c>
      <c r="D32">
        <v>2.2568999999999999</v>
      </c>
      <c r="E32">
        <v>1</v>
      </c>
      <c r="F32">
        <v>12.754899999999999</v>
      </c>
      <c r="G32">
        <v>13.3447</v>
      </c>
      <c r="H32">
        <v>2.9544999999999999</v>
      </c>
    </row>
    <row r="33" spans="1:8" x14ac:dyDescent="0.25">
      <c r="A33">
        <v>2</v>
      </c>
      <c r="B33">
        <v>21.122399999999999</v>
      </c>
      <c r="C33">
        <v>21.010300000000001</v>
      </c>
      <c r="D33">
        <v>2.2568999999999999</v>
      </c>
      <c r="E33">
        <v>2</v>
      </c>
      <c r="F33">
        <v>12.837999999999999</v>
      </c>
      <c r="G33">
        <v>13.5235</v>
      </c>
      <c r="H33">
        <v>4.0113000000000003</v>
      </c>
    </row>
    <row r="34" spans="1:8" x14ac:dyDescent="0.25">
      <c r="A34">
        <v>2</v>
      </c>
      <c r="B34">
        <v>21.122399999999999</v>
      </c>
      <c r="C34">
        <v>21.010300000000001</v>
      </c>
      <c r="D34">
        <v>2.2568999999999999</v>
      </c>
      <c r="E34">
        <v>3</v>
      </c>
      <c r="F34">
        <v>12.9663</v>
      </c>
      <c r="G34">
        <v>13.9659</v>
      </c>
      <c r="H34">
        <v>3.5756999999999999</v>
      </c>
    </row>
    <row r="35" spans="1:8" x14ac:dyDescent="0.25">
      <c r="A35">
        <v>2</v>
      </c>
      <c r="B35">
        <v>21.122399999999999</v>
      </c>
      <c r="C35">
        <v>21.010300000000001</v>
      </c>
      <c r="D35">
        <v>2.2568999999999999</v>
      </c>
      <c r="E35">
        <v>4</v>
      </c>
      <c r="F35">
        <v>8.3226999999999993</v>
      </c>
      <c r="G35">
        <v>8.3834</v>
      </c>
      <c r="H35">
        <v>2.6730999999999998</v>
      </c>
    </row>
    <row r="36" spans="1:8" x14ac:dyDescent="0.25">
      <c r="A36">
        <v>2</v>
      </c>
      <c r="B36">
        <v>21.122399999999999</v>
      </c>
      <c r="C36">
        <v>21.010300000000001</v>
      </c>
      <c r="D36">
        <v>2.2568999999999999</v>
      </c>
      <c r="E36">
        <v>5</v>
      </c>
      <c r="F36">
        <v>22.678699999999999</v>
      </c>
      <c r="G36">
        <v>22.445399999999999</v>
      </c>
      <c r="H36">
        <v>7.8716999999999997</v>
      </c>
    </row>
    <row r="37" spans="1:8" x14ac:dyDescent="0.25">
      <c r="A37">
        <v>2</v>
      </c>
      <c r="B37">
        <v>20.877300000000002</v>
      </c>
      <c r="C37">
        <v>21.3506</v>
      </c>
      <c r="D37">
        <v>1.7535000000000001</v>
      </c>
      <c r="E37">
        <v>1</v>
      </c>
      <c r="F37">
        <v>12.410399999999999</v>
      </c>
      <c r="G37">
        <v>13.471</v>
      </c>
      <c r="H37">
        <v>1.6662999999999999</v>
      </c>
    </row>
    <row r="38" spans="1:8" x14ac:dyDescent="0.25">
      <c r="A38">
        <v>2</v>
      </c>
      <c r="B38">
        <v>20.877300000000002</v>
      </c>
      <c r="C38">
        <v>21.3506</v>
      </c>
      <c r="D38">
        <v>1.7535000000000001</v>
      </c>
      <c r="E38">
        <v>2</v>
      </c>
      <c r="F38">
        <v>13.0428</v>
      </c>
      <c r="G38">
        <v>12.9506</v>
      </c>
      <c r="H38">
        <v>2.0312999999999999</v>
      </c>
    </row>
    <row r="39" spans="1:8" x14ac:dyDescent="0.25">
      <c r="A39">
        <v>2</v>
      </c>
      <c r="B39">
        <v>20.877300000000002</v>
      </c>
      <c r="C39">
        <v>21.3506</v>
      </c>
      <c r="D39">
        <v>1.7535000000000001</v>
      </c>
      <c r="E39">
        <v>3</v>
      </c>
      <c r="F39">
        <v>13.3393</v>
      </c>
      <c r="G39">
        <v>13.208299999999999</v>
      </c>
      <c r="H39">
        <v>2.4222000000000001</v>
      </c>
    </row>
    <row r="40" spans="1:8" x14ac:dyDescent="0.25">
      <c r="A40">
        <v>2</v>
      </c>
      <c r="B40">
        <v>20.877300000000002</v>
      </c>
      <c r="C40">
        <v>21.3506</v>
      </c>
      <c r="D40">
        <v>1.7535000000000001</v>
      </c>
      <c r="E40">
        <v>4</v>
      </c>
      <c r="F40">
        <v>7.9706000000000001</v>
      </c>
      <c r="G40">
        <v>8.4452999999999996</v>
      </c>
      <c r="H40">
        <v>2.6349999999999998</v>
      </c>
    </row>
    <row r="41" spans="1:8" x14ac:dyDescent="0.25">
      <c r="A41">
        <v>2</v>
      </c>
      <c r="B41">
        <v>20.877300000000002</v>
      </c>
      <c r="C41">
        <v>21.3506</v>
      </c>
      <c r="D41">
        <v>1.7535000000000001</v>
      </c>
      <c r="E41">
        <v>5</v>
      </c>
      <c r="F41">
        <v>22.6084</v>
      </c>
      <c r="G41">
        <v>23.870799999999999</v>
      </c>
      <c r="H41">
        <v>5.3619000000000003</v>
      </c>
    </row>
    <row r="42" spans="1:8" x14ac:dyDescent="0.25">
      <c r="A42">
        <v>2</v>
      </c>
      <c r="B42">
        <v>21.204899999999999</v>
      </c>
      <c r="C42">
        <v>21.342199999999998</v>
      </c>
      <c r="D42">
        <v>2.0377000000000001</v>
      </c>
      <c r="E42">
        <v>1</v>
      </c>
      <c r="F42">
        <v>13.0276</v>
      </c>
      <c r="G42">
        <v>14.520300000000001</v>
      </c>
      <c r="H42">
        <v>2.911</v>
      </c>
    </row>
    <row r="43" spans="1:8" x14ac:dyDescent="0.25">
      <c r="A43">
        <v>2</v>
      </c>
      <c r="B43">
        <v>21.204899999999999</v>
      </c>
      <c r="C43">
        <v>21.342199999999998</v>
      </c>
      <c r="D43">
        <v>2.0377000000000001</v>
      </c>
      <c r="E43">
        <v>2</v>
      </c>
      <c r="F43">
        <v>12.734500000000001</v>
      </c>
      <c r="G43">
        <v>13.580500000000001</v>
      </c>
      <c r="H43">
        <v>2.7641</v>
      </c>
    </row>
    <row r="44" spans="1:8" x14ac:dyDescent="0.25">
      <c r="A44">
        <v>2</v>
      </c>
      <c r="B44">
        <v>21.204899999999999</v>
      </c>
      <c r="C44">
        <v>21.342199999999998</v>
      </c>
      <c r="D44">
        <v>2.0377000000000001</v>
      </c>
      <c r="E44">
        <v>3</v>
      </c>
      <c r="F44">
        <v>13.3668</v>
      </c>
      <c r="G44">
        <v>14.0776</v>
      </c>
      <c r="H44">
        <v>3.2486999999999999</v>
      </c>
    </row>
    <row r="45" spans="1:8" x14ac:dyDescent="0.25">
      <c r="A45">
        <v>2</v>
      </c>
      <c r="B45">
        <v>21.204899999999999</v>
      </c>
      <c r="C45">
        <v>21.342199999999998</v>
      </c>
      <c r="D45">
        <v>2.0377000000000001</v>
      </c>
      <c r="E45">
        <v>4</v>
      </c>
      <c r="F45">
        <v>7.9795999999999996</v>
      </c>
      <c r="G45">
        <v>8.8095999999999997</v>
      </c>
      <c r="H45">
        <v>2.3592</v>
      </c>
    </row>
    <row r="46" spans="1:8" x14ac:dyDescent="0.25">
      <c r="A46">
        <v>2</v>
      </c>
      <c r="B46">
        <v>21.204899999999999</v>
      </c>
      <c r="C46">
        <v>21.342199999999998</v>
      </c>
      <c r="D46">
        <v>2.0377000000000001</v>
      </c>
      <c r="E46">
        <v>5</v>
      </c>
      <c r="F46">
        <v>23.8813</v>
      </c>
      <c r="G46">
        <v>23.400099999999998</v>
      </c>
      <c r="H46">
        <v>6.4055999999999997</v>
      </c>
    </row>
    <row r="47" spans="1:8" x14ac:dyDescent="0.25">
      <c r="A47">
        <v>2</v>
      </c>
      <c r="B47">
        <v>20.9222</v>
      </c>
      <c r="C47">
        <v>20.978400000000001</v>
      </c>
      <c r="D47">
        <v>1.6849000000000001</v>
      </c>
      <c r="E47">
        <v>1</v>
      </c>
      <c r="F47">
        <v>13.050599999999999</v>
      </c>
      <c r="G47">
        <v>12.525499999999999</v>
      </c>
      <c r="H47">
        <v>2.9441999999999999</v>
      </c>
    </row>
    <row r="48" spans="1:8" x14ac:dyDescent="0.25">
      <c r="A48">
        <v>2</v>
      </c>
      <c r="B48">
        <v>20.9222</v>
      </c>
      <c r="C48">
        <v>20.978400000000001</v>
      </c>
      <c r="D48">
        <v>1.6849000000000001</v>
      </c>
      <c r="E48">
        <v>2</v>
      </c>
      <c r="F48">
        <v>13.2377</v>
      </c>
      <c r="G48">
        <v>12.7149</v>
      </c>
      <c r="H48">
        <v>2.8778000000000001</v>
      </c>
    </row>
    <row r="49" spans="1:8" x14ac:dyDescent="0.25">
      <c r="A49">
        <v>2</v>
      </c>
      <c r="B49">
        <v>20.9222</v>
      </c>
      <c r="C49">
        <v>20.978400000000001</v>
      </c>
      <c r="D49">
        <v>1.6849000000000001</v>
      </c>
      <c r="E49">
        <v>3</v>
      </c>
      <c r="F49">
        <v>13.9419</v>
      </c>
      <c r="G49">
        <v>13.6629</v>
      </c>
      <c r="H49">
        <v>2.6333000000000002</v>
      </c>
    </row>
    <row r="50" spans="1:8" x14ac:dyDescent="0.25">
      <c r="A50">
        <v>2</v>
      </c>
      <c r="B50">
        <v>20.9222</v>
      </c>
      <c r="C50">
        <v>20.978400000000001</v>
      </c>
      <c r="D50">
        <v>1.6849000000000001</v>
      </c>
      <c r="E50">
        <v>4</v>
      </c>
      <c r="F50">
        <v>8.0297000000000001</v>
      </c>
      <c r="G50">
        <v>8.1420999999999992</v>
      </c>
      <c r="H50">
        <v>2.2319</v>
      </c>
    </row>
    <row r="51" spans="1:8" x14ac:dyDescent="0.25">
      <c r="A51">
        <v>2</v>
      </c>
      <c r="B51">
        <v>20.9222</v>
      </c>
      <c r="C51">
        <v>20.978400000000001</v>
      </c>
      <c r="D51">
        <v>1.6849000000000001</v>
      </c>
      <c r="E51">
        <v>5</v>
      </c>
      <c r="F51">
        <v>22.904599999999999</v>
      </c>
      <c r="G51">
        <v>22.670100000000001</v>
      </c>
      <c r="H51">
        <v>3.0213999999999999</v>
      </c>
    </row>
    <row r="52" spans="1:8" x14ac:dyDescent="0.25">
      <c r="A52">
        <v>3</v>
      </c>
      <c r="B52">
        <v>12.3842</v>
      </c>
      <c r="C52">
        <v>11.826499999999999</v>
      </c>
      <c r="D52">
        <v>3.0179999999999998</v>
      </c>
      <c r="E52">
        <v>1</v>
      </c>
      <c r="F52">
        <v>11.373100000000001</v>
      </c>
      <c r="G52">
        <v>11.257199999999999</v>
      </c>
      <c r="H52">
        <v>4.7756999999999996</v>
      </c>
    </row>
    <row r="53" spans="1:8" x14ac:dyDescent="0.25">
      <c r="A53">
        <v>3</v>
      </c>
      <c r="B53">
        <v>12.3842</v>
      </c>
      <c r="C53">
        <v>11.826499999999999</v>
      </c>
      <c r="D53">
        <v>3.0179999999999998</v>
      </c>
      <c r="E53">
        <v>2</v>
      </c>
      <c r="F53">
        <v>14.0463</v>
      </c>
      <c r="G53">
        <v>14.0472</v>
      </c>
      <c r="H53">
        <v>3.8599000000000001</v>
      </c>
    </row>
    <row r="54" spans="1:8" x14ac:dyDescent="0.25">
      <c r="A54">
        <v>3</v>
      </c>
      <c r="B54">
        <v>12.3842</v>
      </c>
      <c r="C54">
        <v>11.826499999999999</v>
      </c>
      <c r="D54">
        <v>3.0179999999999998</v>
      </c>
      <c r="E54">
        <v>3</v>
      </c>
      <c r="F54">
        <v>11.7883</v>
      </c>
      <c r="G54">
        <v>11.128299999999999</v>
      </c>
      <c r="H54">
        <v>2.8986999999999998</v>
      </c>
    </row>
    <row r="55" spans="1:8" x14ac:dyDescent="0.25">
      <c r="A55">
        <v>3</v>
      </c>
      <c r="B55">
        <v>12.3842</v>
      </c>
      <c r="C55">
        <v>11.826499999999999</v>
      </c>
      <c r="D55">
        <v>3.0179999999999998</v>
      </c>
      <c r="E55">
        <v>4</v>
      </c>
      <c r="F55">
        <v>9.1254000000000008</v>
      </c>
      <c r="G55">
        <v>9.0174000000000003</v>
      </c>
      <c r="H55">
        <v>3.1488</v>
      </c>
    </row>
    <row r="56" spans="1:8" x14ac:dyDescent="0.25">
      <c r="A56">
        <v>3</v>
      </c>
      <c r="B56">
        <v>12.3842</v>
      </c>
      <c r="C56">
        <v>11.826499999999999</v>
      </c>
      <c r="D56">
        <v>3.0179999999999998</v>
      </c>
      <c r="E56">
        <v>5</v>
      </c>
      <c r="F56">
        <v>27.2377</v>
      </c>
      <c r="G56">
        <v>25.089400000000001</v>
      </c>
      <c r="H56">
        <v>7.2565999999999997</v>
      </c>
    </row>
    <row r="57" spans="1:8" x14ac:dyDescent="0.25">
      <c r="A57">
        <v>3</v>
      </c>
      <c r="B57">
        <v>11.9497</v>
      </c>
      <c r="C57">
        <v>11.723100000000001</v>
      </c>
      <c r="D57">
        <v>2.7927</v>
      </c>
      <c r="E57">
        <v>1</v>
      </c>
      <c r="F57">
        <v>11.417899999999999</v>
      </c>
      <c r="G57">
        <v>12.367100000000001</v>
      </c>
      <c r="H57">
        <v>2.9895999999999998</v>
      </c>
    </row>
    <row r="58" spans="1:8" x14ac:dyDescent="0.25">
      <c r="A58">
        <v>3</v>
      </c>
      <c r="B58">
        <v>11.9497</v>
      </c>
      <c r="C58">
        <v>11.723100000000001</v>
      </c>
      <c r="D58">
        <v>2.7927</v>
      </c>
      <c r="E58">
        <v>2</v>
      </c>
      <c r="F58">
        <v>15.0654</v>
      </c>
      <c r="G58">
        <v>14.8683</v>
      </c>
      <c r="H58">
        <v>2.3925999999999998</v>
      </c>
    </row>
    <row r="59" spans="1:8" x14ac:dyDescent="0.25">
      <c r="A59">
        <v>3</v>
      </c>
      <c r="B59">
        <v>11.9497</v>
      </c>
      <c r="C59">
        <v>11.723100000000001</v>
      </c>
      <c r="D59">
        <v>2.7927</v>
      </c>
      <c r="E59">
        <v>3</v>
      </c>
      <c r="F59">
        <v>11.081200000000001</v>
      </c>
      <c r="G59">
        <v>11.623200000000001</v>
      </c>
      <c r="H59">
        <v>2.8597999999999999</v>
      </c>
    </row>
    <row r="60" spans="1:8" x14ac:dyDescent="0.25">
      <c r="A60">
        <v>3</v>
      </c>
      <c r="B60">
        <v>11.9497</v>
      </c>
      <c r="C60">
        <v>11.723100000000001</v>
      </c>
      <c r="D60">
        <v>2.7927</v>
      </c>
      <c r="E60">
        <v>4</v>
      </c>
      <c r="F60">
        <v>8.9291999999999998</v>
      </c>
      <c r="G60">
        <v>9.2622</v>
      </c>
      <c r="H60">
        <v>2.9718</v>
      </c>
    </row>
    <row r="61" spans="1:8" x14ac:dyDescent="0.25">
      <c r="A61">
        <v>3</v>
      </c>
      <c r="B61">
        <v>11.9497</v>
      </c>
      <c r="C61">
        <v>11.723100000000001</v>
      </c>
      <c r="D61">
        <v>2.7927</v>
      </c>
      <c r="E61">
        <v>5</v>
      </c>
      <c r="F61">
        <v>25.588100000000001</v>
      </c>
      <c r="G61">
        <v>25.425599999999999</v>
      </c>
      <c r="H61">
        <v>11.3912</v>
      </c>
    </row>
    <row r="62" spans="1:8" x14ac:dyDescent="0.25">
      <c r="A62">
        <v>3</v>
      </c>
      <c r="B62">
        <v>11.7141</v>
      </c>
      <c r="C62">
        <v>11.7187</v>
      </c>
      <c r="D62">
        <v>2.5474999999999999</v>
      </c>
      <c r="E62">
        <v>1</v>
      </c>
      <c r="F62">
        <v>10.968299999999999</v>
      </c>
      <c r="G62">
        <v>11.4183</v>
      </c>
      <c r="H62">
        <v>3.0015999999999998</v>
      </c>
    </row>
    <row r="63" spans="1:8" x14ac:dyDescent="0.25">
      <c r="A63">
        <v>3</v>
      </c>
      <c r="B63">
        <v>11.7141</v>
      </c>
      <c r="C63">
        <v>11.7187</v>
      </c>
      <c r="D63">
        <v>2.5474999999999999</v>
      </c>
      <c r="E63">
        <v>2</v>
      </c>
      <c r="F63">
        <v>13.950200000000001</v>
      </c>
      <c r="G63">
        <v>14.614699999999999</v>
      </c>
      <c r="H63">
        <v>1.9269000000000001</v>
      </c>
    </row>
    <row r="64" spans="1:8" x14ac:dyDescent="0.25">
      <c r="A64">
        <v>3</v>
      </c>
      <c r="B64">
        <v>11.7141</v>
      </c>
      <c r="C64">
        <v>11.7187</v>
      </c>
      <c r="D64">
        <v>2.5474999999999999</v>
      </c>
      <c r="E64">
        <v>3</v>
      </c>
      <c r="F64">
        <v>10.9589</v>
      </c>
      <c r="G64">
        <v>11.091900000000001</v>
      </c>
      <c r="H64">
        <v>2.3771</v>
      </c>
    </row>
    <row r="65" spans="1:8" x14ac:dyDescent="0.25">
      <c r="A65">
        <v>3</v>
      </c>
      <c r="B65">
        <v>11.7141</v>
      </c>
      <c r="C65">
        <v>11.7187</v>
      </c>
      <c r="D65">
        <v>2.5474999999999999</v>
      </c>
      <c r="E65">
        <v>4</v>
      </c>
      <c r="F65">
        <v>9.2169000000000008</v>
      </c>
      <c r="G65">
        <v>9.0082000000000004</v>
      </c>
      <c r="H65">
        <v>1.8897999999999999</v>
      </c>
    </row>
    <row r="66" spans="1:8" x14ac:dyDescent="0.25">
      <c r="A66">
        <v>3</v>
      </c>
      <c r="B66">
        <v>11.7141</v>
      </c>
      <c r="C66">
        <v>11.7187</v>
      </c>
      <c r="D66">
        <v>2.5474999999999999</v>
      </c>
      <c r="E66">
        <v>5</v>
      </c>
      <c r="F66">
        <v>25.024899999999999</v>
      </c>
      <c r="G66">
        <v>24.508500000000002</v>
      </c>
      <c r="H66">
        <v>2.2481</v>
      </c>
    </row>
    <row r="67" spans="1:8" x14ac:dyDescent="0.25">
      <c r="A67">
        <v>3</v>
      </c>
      <c r="B67">
        <v>11.775399999999999</v>
      </c>
      <c r="C67">
        <v>12.100099999999999</v>
      </c>
      <c r="D67">
        <v>2.6313</v>
      </c>
      <c r="E67">
        <v>1</v>
      </c>
      <c r="F67">
        <v>11.8645</v>
      </c>
      <c r="G67">
        <v>10.6068</v>
      </c>
      <c r="H67">
        <v>5.4808000000000003</v>
      </c>
    </row>
    <row r="68" spans="1:8" x14ac:dyDescent="0.25">
      <c r="A68">
        <v>3</v>
      </c>
      <c r="B68">
        <v>11.775399999999999</v>
      </c>
      <c r="C68">
        <v>12.100099999999999</v>
      </c>
      <c r="D68">
        <v>2.6313</v>
      </c>
      <c r="E68">
        <v>2</v>
      </c>
      <c r="F68">
        <v>15.1203</v>
      </c>
      <c r="G68">
        <v>13.338900000000001</v>
      </c>
      <c r="H68">
        <v>2.8786999999999998</v>
      </c>
    </row>
    <row r="69" spans="1:8" x14ac:dyDescent="0.25">
      <c r="A69">
        <v>3</v>
      </c>
      <c r="B69">
        <v>11.775399999999999</v>
      </c>
      <c r="C69">
        <v>12.100099999999999</v>
      </c>
      <c r="D69">
        <v>2.6313</v>
      </c>
      <c r="E69">
        <v>3</v>
      </c>
      <c r="F69">
        <v>11.9453</v>
      </c>
      <c r="G69">
        <v>11.1449</v>
      </c>
      <c r="H69">
        <v>2.2014</v>
      </c>
    </row>
    <row r="70" spans="1:8" x14ac:dyDescent="0.25">
      <c r="A70">
        <v>3</v>
      </c>
      <c r="B70">
        <v>11.775399999999999</v>
      </c>
      <c r="C70">
        <v>12.100099999999999</v>
      </c>
      <c r="D70">
        <v>2.6313</v>
      </c>
      <c r="E70">
        <v>4</v>
      </c>
      <c r="F70">
        <v>9.36</v>
      </c>
      <c r="G70">
        <v>8.7569999999999997</v>
      </c>
      <c r="H70">
        <v>1.9822</v>
      </c>
    </row>
    <row r="71" spans="1:8" x14ac:dyDescent="0.25">
      <c r="A71">
        <v>3</v>
      </c>
      <c r="B71">
        <v>11.775399999999999</v>
      </c>
      <c r="C71">
        <v>12.100099999999999</v>
      </c>
      <c r="D71">
        <v>2.6313</v>
      </c>
      <c r="E71">
        <v>5</v>
      </c>
      <c r="F71">
        <v>25.673400000000001</v>
      </c>
      <c r="G71">
        <v>25.529</v>
      </c>
      <c r="H71">
        <v>3.4746000000000001</v>
      </c>
    </row>
    <row r="72" spans="1:8" x14ac:dyDescent="0.25">
      <c r="A72">
        <v>3</v>
      </c>
      <c r="B72">
        <v>11.7338</v>
      </c>
      <c r="C72">
        <v>11.593500000000001</v>
      </c>
      <c r="D72">
        <v>2.6328999999999998</v>
      </c>
      <c r="E72">
        <v>1</v>
      </c>
      <c r="F72">
        <v>11.182600000000001</v>
      </c>
      <c r="G72">
        <v>11.7072</v>
      </c>
      <c r="H72">
        <v>2.3702000000000001</v>
      </c>
    </row>
    <row r="73" spans="1:8" x14ac:dyDescent="0.25">
      <c r="A73">
        <v>3</v>
      </c>
      <c r="B73">
        <v>11.7338</v>
      </c>
      <c r="C73">
        <v>11.593500000000001</v>
      </c>
      <c r="D73">
        <v>2.6328999999999998</v>
      </c>
      <c r="E73">
        <v>2</v>
      </c>
      <c r="F73">
        <v>14.5571</v>
      </c>
      <c r="G73">
        <v>13.9354</v>
      </c>
      <c r="H73">
        <v>2.6901000000000002</v>
      </c>
    </row>
    <row r="74" spans="1:8" x14ac:dyDescent="0.25">
      <c r="A74">
        <v>3</v>
      </c>
      <c r="B74">
        <v>11.7338</v>
      </c>
      <c r="C74">
        <v>11.593500000000001</v>
      </c>
      <c r="D74">
        <v>2.6328999999999998</v>
      </c>
      <c r="E74">
        <v>3</v>
      </c>
      <c r="F74">
        <v>11.5548</v>
      </c>
      <c r="G74">
        <v>11.2158</v>
      </c>
      <c r="H74">
        <v>2.6804000000000001</v>
      </c>
    </row>
    <row r="75" spans="1:8" x14ac:dyDescent="0.25">
      <c r="A75">
        <v>3</v>
      </c>
      <c r="B75">
        <v>11.7338</v>
      </c>
      <c r="C75">
        <v>11.593500000000001</v>
      </c>
      <c r="D75">
        <v>2.6328999999999998</v>
      </c>
      <c r="E75">
        <v>4</v>
      </c>
      <c r="F75">
        <v>9.1781000000000006</v>
      </c>
      <c r="G75">
        <v>9.1637000000000004</v>
      </c>
      <c r="H75">
        <v>2.4544999999999999</v>
      </c>
    </row>
    <row r="76" spans="1:8" x14ac:dyDescent="0.25">
      <c r="A76">
        <v>3</v>
      </c>
      <c r="B76">
        <v>11.7338</v>
      </c>
      <c r="C76">
        <v>11.593500000000001</v>
      </c>
      <c r="D76">
        <v>2.6328999999999998</v>
      </c>
      <c r="E76">
        <v>5</v>
      </c>
      <c r="F76">
        <v>25.116499999999998</v>
      </c>
      <c r="G76">
        <v>25.195</v>
      </c>
      <c r="H76">
        <v>3.6573000000000002</v>
      </c>
    </row>
    <row r="77" spans="1:8" x14ac:dyDescent="0.25">
      <c r="A77">
        <v>4</v>
      </c>
      <c r="B77">
        <v>11.518800000000001</v>
      </c>
      <c r="C77">
        <v>11.613799999999999</v>
      </c>
      <c r="D77">
        <v>1.9852000000000001</v>
      </c>
      <c r="E77">
        <v>1</v>
      </c>
      <c r="F77">
        <v>13.6629</v>
      </c>
      <c r="G77">
        <v>13.4815</v>
      </c>
      <c r="H77">
        <v>2.0329999999999999</v>
      </c>
    </row>
    <row r="78" spans="1:8" x14ac:dyDescent="0.25">
      <c r="A78">
        <v>4</v>
      </c>
      <c r="B78">
        <v>11.518800000000001</v>
      </c>
      <c r="C78">
        <v>11.613799999999999</v>
      </c>
      <c r="D78">
        <v>1.9852000000000001</v>
      </c>
      <c r="E78">
        <v>2</v>
      </c>
      <c r="F78">
        <v>9.6439000000000004</v>
      </c>
      <c r="G78">
        <v>9.5991</v>
      </c>
      <c r="H78">
        <v>2.1583999999999999</v>
      </c>
    </row>
    <row r="79" spans="1:8" x14ac:dyDescent="0.25">
      <c r="A79">
        <v>4</v>
      </c>
      <c r="B79">
        <v>11.518800000000001</v>
      </c>
      <c r="C79">
        <v>11.613799999999999</v>
      </c>
      <c r="D79">
        <v>1.9852000000000001</v>
      </c>
      <c r="E79">
        <v>3</v>
      </c>
      <c r="F79">
        <v>11.4473</v>
      </c>
      <c r="G79">
        <v>11.481400000000001</v>
      </c>
      <c r="H79">
        <v>2.4018999999999999</v>
      </c>
    </row>
    <row r="80" spans="1:8" x14ac:dyDescent="0.25">
      <c r="A80">
        <v>4</v>
      </c>
      <c r="B80">
        <v>11.518800000000001</v>
      </c>
      <c r="C80">
        <v>11.613799999999999</v>
      </c>
      <c r="D80">
        <v>1.9852000000000001</v>
      </c>
      <c r="E80">
        <v>4</v>
      </c>
      <c r="F80">
        <v>8.4238</v>
      </c>
      <c r="G80">
        <v>8.4482999999999997</v>
      </c>
      <c r="H80">
        <v>2.6225000000000001</v>
      </c>
    </row>
    <row r="81" spans="1:8" x14ac:dyDescent="0.25">
      <c r="A81">
        <v>4</v>
      </c>
      <c r="B81">
        <v>11.518800000000001</v>
      </c>
      <c r="C81">
        <v>11.613799999999999</v>
      </c>
      <c r="D81">
        <v>1.9852000000000001</v>
      </c>
      <c r="E81">
        <v>5</v>
      </c>
      <c r="F81">
        <v>24.879100000000001</v>
      </c>
      <c r="G81">
        <v>25.373899999999999</v>
      </c>
      <c r="H81">
        <v>6.6013999999999999</v>
      </c>
    </row>
    <row r="82" spans="1:8" x14ac:dyDescent="0.25">
      <c r="A82">
        <v>4</v>
      </c>
      <c r="B82">
        <v>11.6008</v>
      </c>
      <c r="C82">
        <v>11.7095</v>
      </c>
      <c r="D82">
        <v>2.0226999999999999</v>
      </c>
      <c r="E82">
        <v>1</v>
      </c>
      <c r="F82">
        <v>13.8011</v>
      </c>
      <c r="G82">
        <v>12.632400000000001</v>
      </c>
      <c r="H82">
        <v>1.6718999999999999</v>
      </c>
    </row>
    <row r="83" spans="1:8" x14ac:dyDescent="0.25">
      <c r="A83">
        <v>4</v>
      </c>
      <c r="B83">
        <v>11.6008</v>
      </c>
      <c r="C83">
        <v>11.7095</v>
      </c>
      <c r="D83">
        <v>2.0226999999999999</v>
      </c>
      <c r="E83">
        <v>2</v>
      </c>
      <c r="F83">
        <v>9.7263000000000002</v>
      </c>
      <c r="G83">
        <v>9.5785</v>
      </c>
      <c r="H83">
        <v>1.7177</v>
      </c>
    </row>
    <row r="84" spans="1:8" x14ac:dyDescent="0.25">
      <c r="A84">
        <v>4</v>
      </c>
      <c r="B84">
        <v>11.6008</v>
      </c>
      <c r="C84">
        <v>11.7095</v>
      </c>
      <c r="D84">
        <v>2.0226999999999999</v>
      </c>
      <c r="E84">
        <v>3</v>
      </c>
      <c r="F84">
        <v>11.5138</v>
      </c>
      <c r="G84">
        <v>11.4307</v>
      </c>
      <c r="H84">
        <v>2.9679000000000002</v>
      </c>
    </row>
    <row r="85" spans="1:8" x14ac:dyDescent="0.25">
      <c r="A85">
        <v>4</v>
      </c>
      <c r="B85">
        <v>11.6008</v>
      </c>
      <c r="C85">
        <v>11.7095</v>
      </c>
      <c r="D85">
        <v>2.0226999999999999</v>
      </c>
      <c r="E85">
        <v>4</v>
      </c>
      <c r="F85">
        <v>8.6016999999999992</v>
      </c>
      <c r="G85">
        <v>7.8567</v>
      </c>
      <c r="H85">
        <v>3.1760000000000002</v>
      </c>
    </row>
    <row r="86" spans="1:8" x14ac:dyDescent="0.25">
      <c r="A86">
        <v>4</v>
      </c>
      <c r="B86">
        <v>11.6008</v>
      </c>
      <c r="C86">
        <v>11.7095</v>
      </c>
      <c r="D86">
        <v>2.0226999999999999</v>
      </c>
      <c r="E86">
        <v>5</v>
      </c>
      <c r="F86">
        <v>24.595199999999998</v>
      </c>
      <c r="G86">
        <v>24.565000000000001</v>
      </c>
      <c r="H86">
        <v>16.6755</v>
      </c>
    </row>
    <row r="87" spans="1:8" x14ac:dyDescent="0.25">
      <c r="A87">
        <v>4</v>
      </c>
      <c r="B87">
        <v>11.599399999999999</v>
      </c>
      <c r="C87">
        <v>11.6271</v>
      </c>
      <c r="D87">
        <v>1.9031</v>
      </c>
      <c r="E87">
        <v>1</v>
      </c>
      <c r="F87">
        <v>13.7049</v>
      </c>
      <c r="G87">
        <v>13.821899999999999</v>
      </c>
      <c r="H87">
        <v>1.1556</v>
      </c>
    </row>
    <row r="88" spans="1:8" x14ac:dyDescent="0.25">
      <c r="A88">
        <v>4</v>
      </c>
      <c r="B88">
        <v>11.599399999999999</v>
      </c>
      <c r="C88">
        <v>11.6271</v>
      </c>
      <c r="D88">
        <v>1.9031</v>
      </c>
      <c r="E88">
        <v>2</v>
      </c>
      <c r="F88">
        <v>9.5593000000000004</v>
      </c>
      <c r="G88">
        <v>9.6698000000000004</v>
      </c>
      <c r="H88">
        <v>1.8354999999999999</v>
      </c>
    </row>
    <row r="89" spans="1:8" x14ac:dyDescent="0.25">
      <c r="A89">
        <v>4</v>
      </c>
      <c r="B89">
        <v>11.599399999999999</v>
      </c>
      <c r="C89">
        <v>11.6271</v>
      </c>
      <c r="D89">
        <v>1.9031</v>
      </c>
      <c r="E89">
        <v>3</v>
      </c>
      <c r="F89">
        <v>11.610200000000001</v>
      </c>
      <c r="G89">
        <v>11.3376</v>
      </c>
      <c r="H89">
        <v>1.5746</v>
      </c>
    </row>
    <row r="90" spans="1:8" x14ac:dyDescent="0.25">
      <c r="A90">
        <v>4</v>
      </c>
      <c r="B90">
        <v>11.599399999999999</v>
      </c>
      <c r="C90">
        <v>11.6271</v>
      </c>
      <c r="D90">
        <v>1.9031</v>
      </c>
      <c r="E90">
        <v>4</v>
      </c>
      <c r="F90">
        <v>8.8437999999999999</v>
      </c>
      <c r="G90">
        <v>8.5300999999999991</v>
      </c>
      <c r="H90">
        <v>2.6339999999999999</v>
      </c>
    </row>
    <row r="91" spans="1:8" x14ac:dyDescent="0.25">
      <c r="A91">
        <v>4</v>
      </c>
      <c r="B91">
        <v>11.599399999999999</v>
      </c>
      <c r="C91">
        <v>11.6271</v>
      </c>
      <c r="D91">
        <v>1.9031</v>
      </c>
      <c r="E91">
        <v>5</v>
      </c>
      <c r="F91">
        <v>24.9346</v>
      </c>
      <c r="G91">
        <v>25.186499999999999</v>
      </c>
      <c r="H91">
        <v>2.9073000000000002</v>
      </c>
    </row>
    <row r="92" spans="1:8" x14ac:dyDescent="0.25">
      <c r="A92">
        <v>4</v>
      </c>
      <c r="B92">
        <v>11.5495</v>
      </c>
      <c r="C92">
        <v>11.652799999999999</v>
      </c>
      <c r="D92">
        <v>1.8077000000000001</v>
      </c>
      <c r="E92">
        <v>1</v>
      </c>
      <c r="F92">
        <v>13.388500000000001</v>
      </c>
      <c r="G92">
        <v>13.1936</v>
      </c>
      <c r="H92">
        <v>1.9313</v>
      </c>
    </row>
    <row r="93" spans="1:8" x14ac:dyDescent="0.25">
      <c r="A93">
        <v>4</v>
      </c>
      <c r="B93">
        <v>11.5495</v>
      </c>
      <c r="C93">
        <v>11.652799999999999</v>
      </c>
      <c r="D93">
        <v>1.8077000000000001</v>
      </c>
      <c r="E93">
        <v>2</v>
      </c>
      <c r="F93">
        <v>9.4696999999999996</v>
      </c>
      <c r="G93">
        <v>9.6471</v>
      </c>
      <c r="H93">
        <v>1.8121</v>
      </c>
    </row>
    <row r="94" spans="1:8" x14ac:dyDescent="0.25">
      <c r="A94">
        <v>4</v>
      </c>
      <c r="B94">
        <v>11.5495</v>
      </c>
      <c r="C94">
        <v>11.652799999999999</v>
      </c>
      <c r="D94">
        <v>1.8077000000000001</v>
      </c>
      <c r="E94">
        <v>3</v>
      </c>
      <c r="F94">
        <v>11.5831</v>
      </c>
      <c r="G94">
        <v>11.4999</v>
      </c>
      <c r="H94">
        <v>1.9337</v>
      </c>
    </row>
    <row r="95" spans="1:8" x14ac:dyDescent="0.25">
      <c r="A95">
        <v>4</v>
      </c>
      <c r="B95">
        <v>11.5495</v>
      </c>
      <c r="C95">
        <v>11.652799999999999</v>
      </c>
      <c r="D95">
        <v>1.8077000000000001</v>
      </c>
      <c r="E95">
        <v>4</v>
      </c>
      <c r="F95">
        <v>8.2607999999999997</v>
      </c>
      <c r="G95">
        <v>8.2617999999999991</v>
      </c>
      <c r="H95">
        <v>2.3273000000000001</v>
      </c>
    </row>
    <row r="96" spans="1:8" x14ac:dyDescent="0.25">
      <c r="A96">
        <v>4</v>
      </c>
      <c r="B96">
        <v>11.5495</v>
      </c>
      <c r="C96">
        <v>11.652799999999999</v>
      </c>
      <c r="D96">
        <v>1.8077000000000001</v>
      </c>
      <c r="E96">
        <v>5</v>
      </c>
      <c r="F96">
        <v>25.194099999999999</v>
      </c>
      <c r="G96">
        <v>24.603300000000001</v>
      </c>
      <c r="H96">
        <v>2.3140999999999998</v>
      </c>
    </row>
    <row r="97" spans="1:8" x14ac:dyDescent="0.25">
      <c r="A97">
        <v>4</v>
      </c>
      <c r="B97">
        <v>11.636100000000001</v>
      </c>
      <c r="C97">
        <v>11.7082</v>
      </c>
      <c r="D97">
        <v>2.0068000000000001</v>
      </c>
      <c r="E97">
        <v>1</v>
      </c>
      <c r="F97">
        <v>13.5875</v>
      </c>
      <c r="G97">
        <v>12.736000000000001</v>
      </c>
      <c r="H97">
        <v>1.5842000000000001</v>
      </c>
    </row>
    <row r="98" spans="1:8" x14ac:dyDescent="0.25">
      <c r="A98">
        <v>4</v>
      </c>
      <c r="B98">
        <v>11.636100000000001</v>
      </c>
      <c r="C98">
        <v>11.7082</v>
      </c>
      <c r="D98">
        <v>2.0068000000000001</v>
      </c>
      <c r="E98">
        <v>2</v>
      </c>
      <c r="F98">
        <v>9.7119</v>
      </c>
      <c r="G98">
        <v>9.3719000000000001</v>
      </c>
      <c r="H98">
        <v>2.5103</v>
      </c>
    </row>
    <row r="99" spans="1:8" x14ac:dyDescent="0.25">
      <c r="A99">
        <v>4</v>
      </c>
      <c r="B99">
        <v>11.636100000000001</v>
      </c>
      <c r="C99">
        <v>11.7082</v>
      </c>
      <c r="D99">
        <v>2.0068000000000001</v>
      </c>
      <c r="E99">
        <v>3</v>
      </c>
      <c r="F99">
        <v>11.613799999999999</v>
      </c>
      <c r="G99">
        <v>11.225099999999999</v>
      </c>
      <c r="H99">
        <v>2.3275000000000001</v>
      </c>
    </row>
    <row r="100" spans="1:8" x14ac:dyDescent="0.25">
      <c r="A100">
        <v>4</v>
      </c>
      <c r="B100">
        <v>11.636100000000001</v>
      </c>
      <c r="C100">
        <v>11.7082</v>
      </c>
      <c r="D100">
        <v>2.0068000000000001</v>
      </c>
      <c r="E100">
        <v>4</v>
      </c>
      <c r="F100">
        <v>8.3745999999999992</v>
      </c>
      <c r="G100">
        <v>7.9920999999999998</v>
      </c>
      <c r="H100">
        <v>3.2353000000000001</v>
      </c>
    </row>
    <row r="101" spans="1:8" x14ac:dyDescent="0.25">
      <c r="A101">
        <v>4</v>
      </c>
      <c r="B101">
        <v>11.636100000000001</v>
      </c>
      <c r="C101">
        <v>11.7082</v>
      </c>
      <c r="D101">
        <v>2.0068000000000001</v>
      </c>
      <c r="E101">
        <v>5</v>
      </c>
      <c r="F101">
        <v>24.432500000000001</v>
      </c>
      <c r="G101">
        <v>24.610299999999999</v>
      </c>
      <c r="H101">
        <v>4.8266</v>
      </c>
    </row>
    <row r="102" spans="1:8" x14ac:dyDescent="0.25">
      <c r="A102">
        <v>5</v>
      </c>
      <c r="B102">
        <v>20.043500000000002</v>
      </c>
      <c r="C102">
        <v>20.098199999999999</v>
      </c>
      <c r="D102">
        <v>2.8132000000000001</v>
      </c>
      <c r="E102">
        <v>1</v>
      </c>
      <c r="F102">
        <v>32.264299999999999</v>
      </c>
      <c r="G102">
        <v>33.279699999999998</v>
      </c>
      <c r="H102">
        <v>3.3088000000000002</v>
      </c>
    </row>
    <row r="103" spans="1:8" x14ac:dyDescent="0.25">
      <c r="A103">
        <v>5</v>
      </c>
      <c r="B103">
        <v>20.043500000000002</v>
      </c>
      <c r="C103">
        <v>20.098199999999999</v>
      </c>
      <c r="D103">
        <v>2.8132000000000001</v>
      </c>
      <c r="E103">
        <v>2</v>
      </c>
      <c r="F103">
        <v>41.819200000000002</v>
      </c>
      <c r="G103">
        <v>42.9925</v>
      </c>
      <c r="H103">
        <v>8.8960000000000008</v>
      </c>
    </row>
    <row r="104" spans="1:8" x14ac:dyDescent="0.25">
      <c r="A104">
        <v>5</v>
      </c>
      <c r="B104">
        <v>20.043500000000002</v>
      </c>
      <c r="C104">
        <v>20.098199999999999</v>
      </c>
      <c r="D104">
        <v>2.8132000000000001</v>
      </c>
      <c r="E104">
        <v>3</v>
      </c>
      <c r="F104">
        <v>40.3264</v>
      </c>
      <c r="G104">
        <v>40.948</v>
      </c>
      <c r="H104">
        <v>4.4715999999999996</v>
      </c>
    </row>
    <row r="105" spans="1:8" x14ac:dyDescent="0.25">
      <c r="A105">
        <v>5</v>
      </c>
      <c r="B105">
        <v>20.043500000000002</v>
      </c>
      <c r="C105">
        <v>20.098199999999999</v>
      </c>
      <c r="D105">
        <v>2.8132000000000001</v>
      </c>
      <c r="E105">
        <v>4</v>
      </c>
      <c r="F105">
        <v>23.092199999999998</v>
      </c>
      <c r="G105">
        <v>24.0078</v>
      </c>
      <c r="H105">
        <v>2.6602000000000001</v>
      </c>
    </row>
    <row r="106" spans="1:8" x14ac:dyDescent="0.25">
      <c r="A106">
        <v>5</v>
      </c>
      <c r="B106">
        <v>20.043500000000002</v>
      </c>
      <c r="C106">
        <v>20.098199999999999</v>
      </c>
      <c r="D106">
        <v>2.8132000000000001</v>
      </c>
      <c r="E106">
        <v>5</v>
      </c>
      <c r="F106">
        <v>36.181699999999999</v>
      </c>
      <c r="G106">
        <v>36.339500000000001</v>
      </c>
      <c r="H106">
        <v>4.3246000000000002</v>
      </c>
    </row>
    <row r="107" spans="1:8" x14ac:dyDescent="0.25">
      <c r="A107">
        <v>5</v>
      </c>
      <c r="B107">
        <v>20.136299999999999</v>
      </c>
      <c r="C107">
        <v>20.055199999999999</v>
      </c>
      <c r="D107">
        <v>3.1859000000000002</v>
      </c>
      <c r="E107">
        <v>1</v>
      </c>
      <c r="F107">
        <v>34.573</v>
      </c>
      <c r="G107">
        <v>33.946199999999997</v>
      </c>
      <c r="H107">
        <v>8.2562999999999995</v>
      </c>
    </row>
    <row r="108" spans="1:8" x14ac:dyDescent="0.25">
      <c r="A108">
        <v>5</v>
      </c>
      <c r="B108">
        <v>20.136299999999999</v>
      </c>
      <c r="C108">
        <v>20.055199999999999</v>
      </c>
      <c r="D108">
        <v>3.1859000000000002</v>
      </c>
      <c r="E108">
        <v>2</v>
      </c>
      <c r="F108">
        <v>44.398200000000003</v>
      </c>
      <c r="G108">
        <v>43.182400000000001</v>
      </c>
      <c r="H108">
        <v>44.861899999999999</v>
      </c>
    </row>
    <row r="109" spans="1:8" x14ac:dyDescent="0.25">
      <c r="A109">
        <v>5</v>
      </c>
      <c r="B109">
        <v>20.136299999999999</v>
      </c>
      <c r="C109">
        <v>20.055199999999999</v>
      </c>
      <c r="D109">
        <v>3.1859000000000002</v>
      </c>
      <c r="E109">
        <v>3</v>
      </c>
      <c r="F109">
        <v>42.360300000000002</v>
      </c>
      <c r="G109">
        <v>41.259300000000003</v>
      </c>
      <c r="H109">
        <v>8.1791999999999998</v>
      </c>
    </row>
    <row r="110" spans="1:8" x14ac:dyDescent="0.25">
      <c r="A110">
        <v>5</v>
      </c>
      <c r="B110">
        <v>20.136299999999999</v>
      </c>
      <c r="C110">
        <v>20.055199999999999</v>
      </c>
      <c r="D110">
        <v>3.1859000000000002</v>
      </c>
      <c r="E110">
        <v>4</v>
      </c>
      <c r="F110">
        <v>25.167300000000001</v>
      </c>
      <c r="G110">
        <v>24.162199999999999</v>
      </c>
      <c r="H110">
        <v>9.0187000000000008</v>
      </c>
    </row>
    <row r="111" spans="1:8" x14ac:dyDescent="0.25">
      <c r="A111">
        <v>5</v>
      </c>
      <c r="B111">
        <v>20.136299999999999</v>
      </c>
      <c r="C111">
        <v>20.055199999999999</v>
      </c>
      <c r="D111">
        <v>3.1859000000000002</v>
      </c>
      <c r="E111">
        <v>5</v>
      </c>
      <c r="F111">
        <v>37.970999999999997</v>
      </c>
      <c r="G111">
        <v>37.104900000000001</v>
      </c>
      <c r="H111">
        <v>3.3792</v>
      </c>
    </row>
    <row r="112" spans="1:8" x14ac:dyDescent="0.25">
      <c r="A112">
        <v>5</v>
      </c>
      <c r="B112">
        <v>20.004899999999999</v>
      </c>
      <c r="C112">
        <v>20.032299999999999</v>
      </c>
      <c r="D112">
        <v>2.9220999999999999</v>
      </c>
      <c r="E112">
        <v>1</v>
      </c>
      <c r="F112">
        <v>32.576900000000002</v>
      </c>
      <c r="G112">
        <v>32.954900000000002</v>
      </c>
      <c r="H112">
        <v>7.6383999999999999</v>
      </c>
    </row>
    <row r="113" spans="1:8" x14ac:dyDescent="0.25">
      <c r="A113">
        <v>5</v>
      </c>
      <c r="B113">
        <v>20.004899999999999</v>
      </c>
      <c r="C113">
        <v>20.032299999999999</v>
      </c>
      <c r="D113">
        <v>2.9220999999999999</v>
      </c>
      <c r="E113">
        <v>2</v>
      </c>
      <c r="F113">
        <v>41.531199999999998</v>
      </c>
      <c r="G113">
        <v>41.980899999999998</v>
      </c>
      <c r="H113">
        <v>24.357600000000001</v>
      </c>
    </row>
    <row r="114" spans="1:8" x14ac:dyDescent="0.25">
      <c r="A114">
        <v>5</v>
      </c>
      <c r="B114">
        <v>20.004899999999999</v>
      </c>
      <c r="C114">
        <v>20.032299999999999</v>
      </c>
      <c r="D114">
        <v>2.9220999999999999</v>
      </c>
      <c r="E114">
        <v>3</v>
      </c>
      <c r="F114">
        <v>39.654200000000003</v>
      </c>
      <c r="G114">
        <v>39.934100000000001</v>
      </c>
      <c r="H114">
        <v>3.4428999999999998</v>
      </c>
    </row>
    <row r="115" spans="1:8" x14ac:dyDescent="0.25">
      <c r="A115">
        <v>5</v>
      </c>
      <c r="B115">
        <v>20.004899999999999</v>
      </c>
      <c r="C115">
        <v>20.032299999999999</v>
      </c>
      <c r="D115">
        <v>2.9220999999999999</v>
      </c>
      <c r="E115">
        <v>4</v>
      </c>
      <c r="F115">
        <v>22.815200000000001</v>
      </c>
      <c r="G115">
        <v>23.1892</v>
      </c>
      <c r="H115">
        <v>5.3514999999999997</v>
      </c>
    </row>
    <row r="116" spans="1:8" x14ac:dyDescent="0.25">
      <c r="A116">
        <v>5</v>
      </c>
      <c r="B116">
        <v>20.004899999999999</v>
      </c>
      <c r="C116">
        <v>20.032299999999999</v>
      </c>
      <c r="D116">
        <v>2.9220999999999999</v>
      </c>
      <c r="E116">
        <v>5</v>
      </c>
      <c r="F116">
        <v>35.844900000000003</v>
      </c>
      <c r="G116">
        <v>36.564599999999999</v>
      </c>
      <c r="H116">
        <v>3.4653</v>
      </c>
    </row>
    <row r="117" spans="1:8" x14ac:dyDescent="0.25">
      <c r="A117">
        <v>5</v>
      </c>
      <c r="B117">
        <v>20.0776</v>
      </c>
      <c r="C117">
        <v>20.053899999999999</v>
      </c>
      <c r="D117">
        <v>3.0276000000000001</v>
      </c>
      <c r="E117">
        <v>1</v>
      </c>
      <c r="F117">
        <v>34.638199999999998</v>
      </c>
      <c r="G117">
        <v>34.114899999999999</v>
      </c>
      <c r="H117">
        <v>6.8333000000000004</v>
      </c>
    </row>
    <row r="118" spans="1:8" x14ac:dyDescent="0.25">
      <c r="A118">
        <v>5</v>
      </c>
      <c r="B118">
        <v>20.0776</v>
      </c>
      <c r="C118">
        <v>20.053899999999999</v>
      </c>
      <c r="D118">
        <v>3.0276000000000001</v>
      </c>
      <c r="E118">
        <v>2</v>
      </c>
      <c r="F118">
        <v>44.058300000000003</v>
      </c>
      <c r="G118">
        <v>42.642499999999998</v>
      </c>
      <c r="H118">
        <v>31.9483</v>
      </c>
    </row>
    <row r="119" spans="1:8" x14ac:dyDescent="0.25">
      <c r="A119">
        <v>5</v>
      </c>
      <c r="B119">
        <v>20.0776</v>
      </c>
      <c r="C119">
        <v>20.053899999999999</v>
      </c>
      <c r="D119">
        <v>3.0276000000000001</v>
      </c>
      <c r="E119">
        <v>3</v>
      </c>
      <c r="F119">
        <v>41.628399999999999</v>
      </c>
      <c r="G119">
        <v>41.353700000000003</v>
      </c>
      <c r="H119">
        <v>7.3385999999999996</v>
      </c>
    </row>
    <row r="120" spans="1:8" x14ac:dyDescent="0.25">
      <c r="A120">
        <v>5</v>
      </c>
      <c r="B120">
        <v>20.0776</v>
      </c>
      <c r="C120">
        <v>20.053899999999999</v>
      </c>
      <c r="D120">
        <v>3.0276000000000001</v>
      </c>
      <c r="E120">
        <v>4</v>
      </c>
      <c r="F120">
        <v>24.791899999999998</v>
      </c>
      <c r="G120">
        <v>23.7454</v>
      </c>
      <c r="H120">
        <v>7.3410000000000002</v>
      </c>
    </row>
    <row r="121" spans="1:8" x14ac:dyDescent="0.25">
      <c r="A121">
        <v>5</v>
      </c>
      <c r="B121">
        <v>20.0776</v>
      </c>
      <c r="C121">
        <v>20.053899999999999</v>
      </c>
      <c r="D121">
        <v>3.0276000000000001</v>
      </c>
      <c r="E121">
        <v>5</v>
      </c>
      <c r="F121">
        <v>38.256100000000004</v>
      </c>
      <c r="G121">
        <v>36.468200000000003</v>
      </c>
      <c r="H121">
        <v>2.3069999999999999</v>
      </c>
    </row>
    <row r="122" spans="1:8" x14ac:dyDescent="0.25">
      <c r="A122">
        <v>5</v>
      </c>
      <c r="B122">
        <v>20.041799999999999</v>
      </c>
      <c r="C122">
        <v>20.058599999999998</v>
      </c>
      <c r="D122">
        <v>2.9807999999999999</v>
      </c>
      <c r="E122">
        <v>1</v>
      </c>
      <c r="F122">
        <v>33.802700000000002</v>
      </c>
      <c r="G122">
        <v>32.702100000000002</v>
      </c>
      <c r="H122">
        <v>4.6218000000000004</v>
      </c>
    </row>
    <row r="123" spans="1:8" x14ac:dyDescent="0.25">
      <c r="A123">
        <v>5</v>
      </c>
      <c r="B123">
        <v>20.041799999999999</v>
      </c>
      <c r="C123">
        <v>20.058599999999998</v>
      </c>
      <c r="D123">
        <v>2.9807999999999999</v>
      </c>
      <c r="E123">
        <v>2</v>
      </c>
      <c r="F123">
        <v>43.009</v>
      </c>
      <c r="G123">
        <v>41.991599999999998</v>
      </c>
      <c r="H123">
        <v>13.491199999999999</v>
      </c>
    </row>
    <row r="124" spans="1:8" x14ac:dyDescent="0.25">
      <c r="A124">
        <v>5</v>
      </c>
      <c r="B124">
        <v>20.041799999999999</v>
      </c>
      <c r="C124">
        <v>20.058599999999998</v>
      </c>
      <c r="D124">
        <v>2.9807999999999999</v>
      </c>
      <c r="E124">
        <v>3</v>
      </c>
      <c r="F124">
        <v>41.895000000000003</v>
      </c>
      <c r="G124">
        <v>40.323399999999999</v>
      </c>
      <c r="H124">
        <v>3.5870000000000002</v>
      </c>
    </row>
    <row r="125" spans="1:8" x14ac:dyDescent="0.25">
      <c r="A125">
        <v>5</v>
      </c>
      <c r="B125">
        <v>20.041799999999999</v>
      </c>
      <c r="C125">
        <v>20.058599999999998</v>
      </c>
      <c r="D125">
        <v>2.9807999999999999</v>
      </c>
      <c r="E125">
        <v>4</v>
      </c>
      <c r="F125">
        <v>24.1187</v>
      </c>
      <c r="G125">
        <v>23.360199999999999</v>
      </c>
      <c r="H125">
        <v>4.8525</v>
      </c>
    </row>
    <row r="126" spans="1:8" x14ac:dyDescent="0.25">
      <c r="A126">
        <v>5</v>
      </c>
      <c r="B126">
        <v>20.041799999999999</v>
      </c>
      <c r="C126">
        <v>20.058599999999998</v>
      </c>
      <c r="D126">
        <v>2.9807999999999999</v>
      </c>
      <c r="E126">
        <v>5</v>
      </c>
      <c r="F126">
        <v>36.947699999999998</v>
      </c>
      <c r="G126">
        <v>36.837800000000001</v>
      </c>
      <c r="H126">
        <v>2.4018999999999999</v>
      </c>
    </row>
    <row r="127" spans="1:8" x14ac:dyDescent="0.25">
      <c r="B127">
        <f>AVERAGE(middle__6[err_independant_train])</f>
        <v>14.774971999999991</v>
      </c>
      <c r="C127">
        <f>AVERAGE(middle__6[err_all_dimenssion_regression_train])</f>
        <v>14.776452000000003</v>
      </c>
      <c r="D127">
        <f>AVERAGE(middle__6[err_time_series_train])</f>
        <v>2.2924960000000003</v>
      </c>
      <c r="E127">
        <f>AVERAGE(middle__6[dataset])</f>
        <v>3</v>
      </c>
      <c r="F127">
        <f>AVERAGE(middle__6[err_indep_regression_test_t])</f>
        <v>18.36790160000001</v>
      </c>
      <c r="G127">
        <f>AVERAGE(middle__6[err_regression_test_t])</f>
        <v>18.250675999999995</v>
      </c>
      <c r="H127">
        <f>AVERAGE(middle__6[err_time_series_test_t])</f>
        <v>4.5574520000000005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671F-37FE-4E16-A71A-1DD673BD6149}">
  <dimension ref="A1:H127"/>
  <sheetViews>
    <sheetView topLeftCell="A11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9.0736000000000008</v>
      </c>
      <c r="C2">
        <v>9.0922000000000001</v>
      </c>
      <c r="D2">
        <v>2.0051999999999999</v>
      </c>
      <c r="E2">
        <v>1</v>
      </c>
      <c r="F2">
        <v>10.3757</v>
      </c>
      <c r="G2">
        <v>10.266</v>
      </c>
      <c r="H2">
        <v>1.7984</v>
      </c>
    </row>
    <row r="3" spans="1:8" x14ac:dyDescent="0.25">
      <c r="A3">
        <v>1</v>
      </c>
      <c r="B3">
        <v>9.0736000000000008</v>
      </c>
      <c r="C3">
        <v>9.0922000000000001</v>
      </c>
      <c r="D3">
        <v>2.0051999999999999</v>
      </c>
      <c r="E3">
        <v>2</v>
      </c>
      <c r="F3">
        <v>9.5751000000000008</v>
      </c>
      <c r="G3">
        <v>8.4486000000000008</v>
      </c>
      <c r="H3">
        <v>1.7955000000000001</v>
      </c>
    </row>
    <row r="4" spans="1:8" x14ac:dyDescent="0.25">
      <c r="A4">
        <v>1</v>
      </c>
      <c r="B4">
        <v>9.0736000000000008</v>
      </c>
      <c r="C4">
        <v>9.0922000000000001</v>
      </c>
      <c r="D4">
        <v>2.0051999999999999</v>
      </c>
      <c r="E4">
        <v>3</v>
      </c>
      <c r="F4">
        <v>10.9712</v>
      </c>
      <c r="G4">
        <v>10.9186</v>
      </c>
      <c r="H4">
        <v>5.7295999999999996</v>
      </c>
    </row>
    <row r="5" spans="1:8" x14ac:dyDescent="0.25">
      <c r="A5">
        <v>1</v>
      </c>
      <c r="B5">
        <v>9.0736000000000008</v>
      </c>
      <c r="C5">
        <v>9.0922000000000001</v>
      </c>
      <c r="D5">
        <v>2.0051999999999999</v>
      </c>
      <c r="E5">
        <v>4</v>
      </c>
      <c r="F5">
        <v>8.8676999999999992</v>
      </c>
      <c r="G5">
        <v>9.2942</v>
      </c>
      <c r="H5">
        <v>1.7771999999999999</v>
      </c>
    </row>
    <row r="6" spans="1:8" x14ac:dyDescent="0.25">
      <c r="A6">
        <v>1</v>
      </c>
      <c r="B6">
        <v>9.0736000000000008</v>
      </c>
      <c r="C6">
        <v>9.0922000000000001</v>
      </c>
      <c r="D6">
        <v>2.0051999999999999</v>
      </c>
      <c r="E6">
        <v>5</v>
      </c>
      <c r="F6">
        <v>30.903199999999998</v>
      </c>
      <c r="G6">
        <v>30.792100000000001</v>
      </c>
      <c r="H6">
        <v>39.5989</v>
      </c>
    </row>
    <row r="7" spans="1:8" x14ac:dyDescent="0.25">
      <c r="A7">
        <v>1</v>
      </c>
      <c r="B7">
        <v>9.2377000000000002</v>
      </c>
      <c r="C7">
        <v>9.0632999999999999</v>
      </c>
      <c r="D7">
        <v>1.8318000000000001</v>
      </c>
      <c r="E7">
        <v>1</v>
      </c>
      <c r="F7">
        <v>10.0678</v>
      </c>
      <c r="G7">
        <v>10.2195</v>
      </c>
      <c r="H7">
        <v>2.5541999999999998</v>
      </c>
    </row>
    <row r="8" spans="1:8" x14ac:dyDescent="0.25">
      <c r="A8">
        <v>1</v>
      </c>
      <c r="B8">
        <v>9.2377000000000002</v>
      </c>
      <c r="C8">
        <v>9.0632999999999999</v>
      </c>
      <c r="D8">
        <v>1.8318000000000001</v>
      </c>
      <c r="E8">
        <v>2</v>
      </c>
      <c r="F8">
        <v>8.2901000000000007</v>
      </c>
      <c r="G8">
        <v>8.3568999999999996</v>
      </c>
      <c r="H8">
        <v>1.9773000000000001</v>
      </c>
    </row>
    <row r="9" spans="1:8" x14ac:dyDescent="0.25">
      <c r="A9">
        <v>1</v>
      </c>
      <c r="B9">
        <v>9.2377000000000002</v>
      </c>
      <c r="C9">
        <v>9.0632999999999999</v>
      </c>
      <c r="D9">
        <v>1.8318000000000001</v>
      </c>
      <c r="E9">
        <v>3</v>
      </c>
      <c r="F9">
        <v>10.645</v>
      </c>
      <c r="G9">
        <v>11.103300000000001</v>
      </c>
      <c r="H9">
        <v>4.9923999999999999</v>
      </c>
    </row>
    <row r="10" spans="1:8" x14ac:dyDescent="0.25">
      <c r="A10">
        <v>1</v>
      </c>
      <c r="B10">
        <v>9.2377000000000002</v>
      </c>
      <c r="C10">
        <v>9.0632999999999999</v>
      </c>
      <c r="D10">
        <v>1.8318000000000001</v>
      </c>
      <c r="E10">
        <v>4</v>
      </c>
      <c r="F10">
        <v>9.1348000000000003</v>
      </c>
      <c r="G10">
        <v>9.4335000000000004</v>
      </c>
      <c r="H10">
        <v>3.6092</v>
      </c>
    </row>
    <row r="11" spans="1:8" x14ac:dyDescent="0.25">
      <c r="A11">
        <v>1</v>
      </c>
      <c r="B11">
        <v>9.2377000000000002</v>
      </c>
      <c r="C11">
        <v>9.0632999999999999</v>
      </c>
      <c r="D11">
        <v>1.8318000000000001</v>
      </c>
      <c r="E11">
        <v>5</v>
      </c>
      <c r="F11">
        <v>30.343499999999999</v>
      </c>
      <c r="G11">
        <v>31.327999999999999</v>
      </c>
      <c r="H11">
        <v>17.650600000000001</v>
      </c>
    </row>
    <row r="12" spans="1:8" x14ac:dyDescent="0.25">
      <c r="A12">
        <v>1</v>
      </c>
      <c r="B12">
        <v>9.1530000000000005</v>
      </c>
      <c r="C12">
        <v>9.0983999999999998</v>
      </c>
      <c r="D12">
        <v>2.1286</v>
      </c>
      <c r="E12">
        <v>1</v>
      </c>
      <c r="F12">
        <v>9.9602000000000004</v>
      </c>
      <c r="G12">
        <v>10.432399999999999</v>
      </c>
      <c r="H12">
        <v>1.9225000000000001</v>
      </c>
    </row>
    <row r="13" spans="1:8" x14ac:dyDescent="0.25">
      <c r="A13">
        <v>1</v>
      </c>
      <c r="B13">
        <v>9.1530000000000005</v>
      </c>
      <c r="C13">
        <v>9.0983999999999998</v>
      </c>
      <c r="D13">
        <v>2.1286</v>
      </c>
      <c r="E13">
        <v>2</v>
      </c>
      <c r="F13">
        <v>8.4972999999999992</v>
      </c>
      <c r="G13">
        <v>8.6957000000000004</v>
      </c>
      <c r="H13">
        <v>1.4100999999999999</v>
      </c>
    </row>
    <row r="14" spans="1:8" x14ac:dyDescent="0.25">
      <c r="A14">
        <v>1</v>
      </c>
      <c r="B14">
        <v>9.1530000000000005</v>
      </c>
      <c r="C14">
        <v>9.0983999999999998</v>
      </c>
      <c r="D14">
        <v>2.1286</v>
      </c>
      <c r="E14">
        <v>3</v>
      </c>
      <c r="F14">
        <v>10.9916</v>
      </c>
      <c r="G14">
        <v>11.5511</v>
      </c>
      <c r="H14">
        <v>6.2279999999999998</v>
      </c>
    </row>
    <row r="15" spans="1:8" x14ac:dyDescent="0.25">
      <c r="A15">
        <v>1</v>
      </c>
      <c r="B15">
        <v>9.1530000000000005</v>
      </c>
      <c r="C15">
        <v>9.0983999999999998</v>
      </c>
      <c r="D15">
        <v>2.1286</v>
      </c>
      <c r="E15">
        <v>4</v>
      </c>
      <c r="F15">
        <v>9.4146000000000001</v>
      </c>
      <c r="G15">
        <v>10.0214</v>
      </c>
      <c r="H15">
        <v>3.1728999999999998</v>
      </c>
    </row>
    <row r="16" spans="1:8" x14ac:dyDescent="0.25">
      <c r="A16">
        <v>1</v>
      </c>
      <c r="B16">
        <v>9.1530000000000005</v>
      </c>
      <c r="C16">
        <v>9.0983999999999998</v>
      </c>
      <c r="D16">
        <v>2.1286</v>
      </c>
      <c r="E16">
        <v>5</v>
      </c>
      <c r="F16">
        <v>31.287199999999999</v>
      </c>
      <c r="G16">
        <v>32.218699999999998</v>
      </c>
      <c r="H16">
        <v>14.4259</v>
      </c>
    </row>
    <row r="17" spans="1:8" x14ac:dyDescent="0.25">
      <c r="A17">
        <v>1</v>
      </c>
      <c r="B17">
        <v>9.1862999999999992</v>
      </c>
      <c r="C17">
        <v>9.0472999999999999</v>
      </c>
      <c r="D17">
        <v>1.7465999999999999</v>
      </c>
      <c r="E17">
        <v>1</v>
      </c>
      <c r="F17">
        <v>10.249000000000001</v>
      </c>
      <c r="G17">
        <v>10.354200000000001</v>
      </c>
      <c r="H17">
        <v>2.9304999999999999</v>
      </c>
    </row>
    <row r="18" spans="1:8" x14ac:dyDescent="0.25">
      <c r="A18">
        <v>1</v>
      </c>
      <c r="B18">
        <v>9.1862999999999992</v>
      </c>
      <c r="C18">
        <v>9.0472999999999999</v>
      </c>
      <c r="D18">
        <v>1.7465999999999999</v>
      </c>
      <c r="E18">
        <v>2</v>
      </c>
      <c r="F18">
        <v>8.5098000000000003</v>
      </c>
      <c r="G18">
        <v>8.7053999999999991</v>
      </c>
      <c r="H18">
        <v>1.5707</v>
      </c>
    </row>
    <row r="19" spans="1:8" x14ac:dyDescent="0.25">
      <c r="A19">
        <v>1</v>
      </c>
      <c r="B19">
        <v>9.1862999999999992</v>
      </c>
      <c r="C19">
        <v>9.0472999999999999</v>
      </c>
      <c r="D19">
        <v>1.7465999999999999</v>
      </c>
      <c r="E19">
        <v>3</v>
      </c>
      <c r="F19">
        <v>11.363099999999999</v>
      </c>
      <c r="G19">
        <v>11.2277</v>
      </c>
      <c r="H19">
        <v>6.0980999999999996</v>
      </c>
    </row>
    <row r="20" spans="1:8" x14ac:dyDescent="0.25">
      <c r="A20">
        <v>1</v>
      </c>
      <c r="B20">
        <v>9.1862999999999992</v>
      </c>
      <c r="C20">
        <v>9.0472999999999999</v>
      </c>
      <c r="D20">
        <v>1.7465999999999999</v>
      </c>
      <c r="E20">
        <v>4</v>
      </c>
      <c r="F20">
        <v>9.8375000000000004</v>
      </c>
      <c r="G20">
        <v>9.6202000000000005</v>
      </c>
      <c r="H20">
        <v>2.2063999999999999</v>
      </c>
    </row>
    <row r="21" spans="1:8" x14ac:dyDescent="0.25">
      <c r="A21">
        <v>1</v>
      </c>
      <c r="B21">
        <v>9.1862999999999992</v>
      </c>
      <c r="C21">
        <v>9.0472999999999999</v>
      </c>
      <c r="D21">
        <v>1.7465999999999999</v>
      </c>
      <c r="E21">
        <v>5</v>
      </c>
      <c r="F21">
        <v>32.085299999999997</v>
      </c>
      <c r="G21">
        <v>31.569500000000001</v>
      </c>
      <c r="H21">
        <v>3.7551999999999999</v>
      </c>
    </row>
    <row r="22" spans="1:8" x14ac:dyDescent="0.25">
      <c r="A22">
        <v>1</v>
      </c>
      <c r="B22">
        <v>9.0777000000000001</v>
      </c>
      <c r="C22">
        <v>9.1336999999999993</v>
      </c>
      <c r="D22">
        <v>2.0663</v>
      </c>
      <c r="E22">
        <v>1</v>
      </c>
      <c r="F22">
        <v>10.4986</v>
      </c>
      <c r="G22">
        <v>10.377000000000001</v>
      </c>
      <c r="H22">
        <v>1.5147999999999999</v>
      </c>
    </row>
    <row r="23" spans="1:8" x14ac:dyDescent="0.25">
      <c r="A23">
        <v>1</v>
      </c>
      <c r="B23">
        <v>9.0777000000000001</v>
      </c>
      <c r="C23">
        <v>9.1336999999999993</v>
      </c>
      <c r="D23">
        <v>2.0663</v>
      </c>
      <c r="E23">
        <v>2</v>
      </c>
      <c r="F23">
        <v>9.3508999999999993</v>
      </c>
      <c r="G23">
        <v>9.0777000000000001</v>
      </c>
      <c r="H23">
        <v>1.5132000000000001</v>
      </c>
    </row>
    <row r="24" spans="1:8" x14ac:dyDescent="0.25">
      <c r="A24">
        <v>1</v>
      </c>
      <c r="B24">
        <v>9.0777000000000001</v>
      </c>
      <c r="C24">
        <v>9.1336999999999993</v>
      </c>
      <c r="D24">
        <v>2.0663</v>
      </c>
      <c r="E24">
        <v>3</v>
      </c>
      <c r="F24">
        <v>11.2699</v>
      </c>
      <c r="G24">
        <v>12.061299999999999</v>
      </c>
      <c r="H24">
        <v>4.8068</v>
      </c>
    </row>
    <row r="25" spans="1:8" x14ac:dyDescent="0.25">
      <c r="A25">
        <v>1</v>
      </c>
      <c r="B25">
        <v>9.0777000000000001</v>
      </c>
      <c r="C25">
        <v>9.1336999999999993</v>
      </c>
      <c r="D25">
        <v>2.0663</v>
      </c>
      <c r="E25">
        <v>4</v>
      </c>
      <c r="F25">
        <v>8.9822000000000006</v>
      </c>
      <c r="G25">
        <v>9.9389000000000003</v>
      </c>
      <c r="H25">
        <v>1.421</v>
      </c>
    </row>
    <row r="26" spans="1:8" x14ac:dyDescent="0.25">
      <c r="A26">
        <v>1</v>
      </c>
      <c r="B26">
        <v>9.0777000000000001</v>
      </c>
      <c r="C26">
        <v>9.1336999999999993</v>
      </c>
      <c r="D26">
        <v>2.0663</v>
      </c>
      <c r="E26">
        <v>5</v>
      </c>
      <c r="F26">
        <v>31.271799999999999</v>
      </c>
      <c r="G26">
        <v>32.255499999999998</v>
      </c>
      <c r="H26">
        <v>6.2728999999999999</v>
      </c>
    </row>
    <row r="27" spans="1:8" x14ac:dyDescent="0.25">
      <c r="A27">
        <v>2</v>
      </c>
      <c r="B27">
        <v>19.9894</v>
      </c>
      <c r="C27">
        <v>20.221299999999999</v>
      </c>
      <c r="D27">
        <v>2.8136000000000001</v>
      </c>
      <c r="E27">
        <v>1</v>
      </c>
      <c r="F27">
        <v>11.6065</v>
      </c>
      <c r="G27">
        <v>12.200900000000001</v>
      </c>
      <c r="H27">
        <v>6.0526</v>
      </c>
    </row>
    <row r="28" spans="1:8" x14ac:dyDescent="0.25">
      <c r="A28">
        <v>2</v>
      </c>
      <c r="B28">
        <v>19.9894</v>
      </c>
      <c r="C28">
        <v>20.221299999999999</v>
      </c>
      <c r="D28">
        <v>2.8136000000000001</v>
      </c>
      <c r="E28">
        <v>2</v>
      </c>
      <c r="F28">
        <v>14.241</v>
      </c>
      <c r="G28">
        <v>13.476800000000001</v>
      </c>
      <c r="H28">
        <v>3.1415000000000002</v>
      </c>
    </row>
    <row r="29" spans="1:8" x14ac:dyDescent="0.25">
      <c r="A29">
        <v>2</v>
      </c>
      <c r="B29">
        <v>19.9894</v>
      </c>
      <c r="C29">
        <v>20.221299999999999</v>
      </c>
      <c r="D29">
        <v>2.8136000000000001</v>
      </c>
      <c r="E29">
        <v>3</v>
      </c>
      <c r="F29">
        <v>14.6136</v>
      </c>
      <c r="G29">
        <v>14.506500000000001</v>
      </c>
      <c r="H29">
        <v>2.7593999999999999</v>
      </c>
    </row>
    <row r="30" spans="1:8" x14ac:dyDescent="0.25">
      <c r="A30">
        <v>2</v>
      </c>
      <c r="B30">
        <v>19.9894</v>
      </c>
      <c r="C30">
        <v>20.221299999999999</v>
      </c>
      <c r="D30">
        <v>2.8136000000000001</v>
      </c>
      <c r="E30">
        <v>4</v>
      </c>
      <c r="F30">
        <v>9.5165000000000006</v>
      </c>
      <c r="G30">
        <v>9.6531000000000002</v>
      </c>
      <c r="H30">
        <v>4.0464000000000002</v>
      </c>
    </row>
    <row r="31" spans="1:8" x14ac:dyDescent="0.25">
      <c r="A31">
        <v>2</v>
      </c>
      <c r="B31">
        <v>19.9894</v>
      </c>
      <c r="C31">
        <v>20.221299999999999</v>
      </c>
      <c r="D31">
        <v>2.8136000000000001</v>
      </c>
      <c r="E31">
        <v>5</v>
      </c>
      <c r="F31">
        <v>25.653199999999998</v>
      </c>
      <c r="G31">
        <v>25.184799999999999</v>
      </c>
      <c r="H31">
        <v>31.7498</v>
      </c>
    </row>
    <row r="32" spans="1:8" x14ac:dyDescent="0.25">
      <c r="A32">
        <v>2</v>
      </c>
      <c r="B32">
        <v>20.240400000000001</v>
      </c>
      <c r="C32">
        <v>20.213799999999999</v>
      </c>
      <c r="D32">
        <v>2.1429</v>
      </c>
      <c r="E32">
        <v>1</v>
      </c>
      <c r="F32">
        <v>11.3279</v>
      </c>
      <c r="G32">
        <v>12.947100000000001</v>
      </c>
      <c r="H32">
        <v>2.4163999999999999</v>
      </c>
    </row>
    <row r="33" spans="1:8" x14ac:dyDescent="0.25">
      <c r="A33">
        <v>2</v>
      </c>
      <c r="B33">
        <v>20.240400000000001</v>
      </c>
      <c r="C33">
        <v>20.213799999999999</v>
      </c>
      <c r="D33">
        <v>2.1429</v>
      </c>
      <c r="E33">
        <v>2</v>
      </c>
      <c r="F33">
        <v>12.714</v>
      </c>
      <c r="G33">
        <v>13.5383</v>
      </c>
      <c r="H33">
        <v>2.4028</v>
      </c>
    </row>
    <row r="34" spans="1:8" x14ac:dyDescent="0.25">
      <c r="A34">
        <v>2</v>
      </c>
      <c r="B34">
        <v>20.240400000000001</v>
      </c>
      <c r="C34">
        <v>20.213799999999999</v>
      </c>
      <c r="D34">
        <v>2.1429</v>
      </c>
      <c r="E34">
        <v>3</v>
      </c>
      <c r="F34">
        <v>13.9953</v>
      </c>
      <c r="G34">
        <v>14.414099999999999</v>
      </c>
      <c r="H34">
        <v>4.3593000000000002</v>
      </c>
    </row>
    <row r="35" spans="1:8" x14ac:dyDescent="0.25">
      <c r="A35">
        <v>2</v>
      </c>
      <c r="B35">
        <v>20.240400000000001</v>
      </c>
      <c r="C35">
        <v>20.213799999999999</v>
      </c>
      <c r="D35">
        <v>2.1429</v>
      </c>
      <c r="E35">
        <v>4</v>
      </c>
      <c r="F35">
        <v>8.5292999999999992</v>
      </c>
      <c r="G35">
        <v>8.6174999999999997</v>
      </c>
      <c r="H35">
        <v>2.6766999999999999</v>
      </c>
    </row>
    <row r="36" spans="1:8" x14ac:dyDescent="0.25">
      <c r="A36">
        <v>2</v>
      </c>
      <c r="B36">
        <v>20.240400000000001</v>
      </c>
      <c r="C36">
        <v>20.213799999999999</v>
      </c>
      <c r="D36">
        <v>2.1429</v>
      </c>
      <c r="E36">
        <v>5</v>
      </c>
      <c r="F36">
        <v>25.063500000000001</v>
      </c>
      <c r="G36">
        <v>23.8005</v>
      </c>
      <c r="H36">
        <v>6.8924000000000003</v>
      </c>
    </row>
    <row r="37" spans="1:8" x14ac:dyDescent="0.25">
      <c r="A37">
        <v>2</v>
      </c>
      <c r="B37">
        <v>20.120999999999999</v>
      </c>
      <c r="C37">
        <v>19.915500000000002</v>
      </c>
      <c r="D37">
        <v>2.1749999999999998</v>
      </c>
      <c r="E37">
        <v>1</v>
      </c>
      <c r="F37">
        <v>11.693199999999999</v>
      </c>
      <c r="G37">
        <v>12.1248</v>
      </c>
      <c r="H37">
        <v>6.0940000000000003</v>
      </c>
    </row>
    <row r="38" spans="1:8" x14ac:dyDescent="0.25">
      <c r="A38">
        <v>2</v>
      </c>
      <c r="B38">
        <v>20.120999999999999</v>
      </c>
      <c r="C38">
        <v>19.915500000000002</v>
      </c>
      <c r="D38">
        <v>2.1749999999999998</v>
      </c>
      <c r="E38">
        <v>2</v>
      </c>
      <c r="F38">
        <v>14.286199999999999</v>
      </c>
      <c r="G38">
        <v>13.785600000000001</v>
      </c>
      <c r="H38">
        <v>4.8762999999999996</v>
      </c>
    </row>
    <row r="39" spans="1:8" x14ac:dyDescent="0.25">
      <c r="A39">
        <v>2</v>
      </c>
      <c r="B39">
        <v>20.120999999999999</v>
      </c>
      <c r="C39">
        <v>19.915500000000002</v>
      </c>
      <c r="D39">
        <v>2.1749999999999998</v>
      </c>
      <c r="E39">
        <v>3</v>
      </c>
      <c r="F39">
        <v>14.476599999999999</v>
      </c>
      <c r="G39">
        <v>14.507</v>
      </c>
      <c r="H39">
        <v>3.7465000000000002</v>
      </c>
    </row>
    <row r="40" spans="1:8" x14ac:dyDescent="0.25">
      <c r="A40">
        <v>2</v>
      </c>
      <c r="B40">
        <v>20.120999999999999</v>
      </c>
      <c r="C40">
        <v>19.915500000000002</v>
      </c>
      <c r="D40">
        <v>2.1749999999999998</v>
      </c>
      <c r="E40">
        <v>4</v>
      </c>
      <c r="F40">
        <v>9.5289999999999999</v>
      </c>
      <c r="G40">
        <v>9.0256000000000007</v>
      </c>
      <c r="H40">
        <v>5.2992999999999997</v>
      </c>
    </row>
    <row r="41" spans="1:8" x14ac:dyDescent="0.25">
      <c r="A41">
        <v>2</v>
      </c>
      <c r="B41">
        <v>20.120999999999999</v>
      </c>
      <c r="C41">
        <v>19.915500000000002</v>
      </c>
      <c r="D41">
        <v>2.1749999999999998</v>
      </c>
      <c r="E41">
        <v>5</v>
      </c>
      <c r="F41">
        <v>26.357199999999999</v>
      </c>
      <c r="G41">
        <v>25.569800000000001</v>
      </c>
      <c r="H41">
        <v>16.859500000000001</v>
      </c>
    </row>
    <row r="42" spans="1:8" x14ac:dyDescent="0.25">
      <c r="A42">
        <v>2</v>
      </c>
      <c r="B42">
        <v>20.2422</v>
      </c>
      <c r="C42">
        <v>20.231300000000001</v>
      </c>
      <c r="D42">
        <v>2.6775000000000002</v>
      </c>
      <c r="E42">
        <v>1</v>
      </c>
      <c r="F42">
        <v>11.3721</v>
      </c>
      <c r="G42">
        <v>11.174099999999999</v>
      </c>
      <c r="H42">
        <v>6.7302</v>
      </c>
    </row>
    <row r="43" spans="1:8" x14ac:dyDescent="0.25">
      <c r="A43">
        <v>2</v>
      </c>
      <c r="B43">
        <v>20.2422</v>
      </c>
      <c r="C43">
        <v>20.231300000000001</v>
      </c>
      <c r="D43">
        <v>2.6775000000000002</v>
      </c>
      <c r="E43">
        <v>2</v>
      </c>
      <c r="F43">
        <v>13.773</v>
      </c>
      <c r="G43">
        <v>13.428100000000001</v>
      </c>
      <c r="H43">
        <v>5.5510000000000002</v>
      </c>
    </row>
    <row r="44" spans="1:8" x14ac:dyDescent="0.25">
      <c r="A44">
        <v>2</v>
      </c>
      <c r="B44">
        <v>20.2422</v>
      </c>
      <c r="C44">
        <v>20.231300000000001</v>
      </c>
      <c r="D44">
        <v>2.6775000000000002</v>
      </c>
      <c r="E44">
        <v>3</v>
      </c>
      <c r="F44">
        <v>14.0456</v>
      </c>
      <c r="G44">
        <v>13.686999999999999</v>
      </c>
      <c r="H44">
        <v>3.9539</v>
      </c>
    </row>
    <row r="45" spans="1:8" x14ac:dyDescent="0.25">
      <c r="A45">
        <v>2</v>
      </c>
      <c r="B45">
        <v>20.2422</v>
      </c>
      <c r="C45">
        <v>20.231300000000001</v>
      </c>
      <c r="D45">
        <v>2.6775000000000002</v>
      </c>
      <c r="E45">
        <v>4</v>
      </c>
      <c r="F45">
        <v>9.3460000000000001</v>
      </c>
      <c r="G45">
        <v>8.4496000000000002</v>
      </c>
      <c r="H45">
        <v>5.2140000000000004</v>
      </c>
    </row>
    <row r="46" spans="1:8" x14ac:dyDescent="0.25">
      <c r="A46">
        <v>2</v>
      </c>
      <c r="B46">
        <v>20.2422</v>
      </c>
      <c r="C46">
        <v>20.231300000000001</v>
      </c>
      <c r="D46">
        <v>2.6775000000000002</v>
      </c>
      <c r="E46">
        <v>5</v>
      </c>
      <c r="F46">
        <v>24.837299999999999</v>
      </c>
      <c r="G46">
        <v>24.9236</v>
      </c>
      <c r="H46">
        <v>14.9711</v>
      </c>
    </row>
    <row r="47" spans="1:8" x14ac:dyDescent="0.25">
      <c r="A47">
        <v>2</v>
      </c>
      <c r="B47">
        <v>20.309699999999999</v>
      </c>
      <c r="C47">
        <v>20.087</v>
      </c>
      <c r="D47">
        <v>2.4437000000000002</v>
      </c>
      <c r="E47">
        <v>1</v>
      </c>
      <c r="F47">
        <v>11.326000000000001</v>
      </c>
      <c r="G47">
        <v>11.856199999999999</v>
      </c>
      <c r="H47">
        <v>2.1743999999999999</v>
      </c>
    </row>
    <row r="48" spans="1:8" x14ac:dyDescent="0.25">
      <c r="A48">
        <v>2</v>
      </c>
      <c r="B48">
        <v>20.309699999999999</v>
      </c>
      <c r="C48">
        <v>20.087</v>
      </c>
      <c r="D48">
        <v>2.4437000000000002</v>
      </c>
      <c r="E48">
        <v>2</v>
      </c>
      <c r="F48">
        <v>12.497999999999999</v>
      </c>
      <c r="G48">
        <v>14.0311</v>
      </c>
      <c r="H48">
        <v>4.6741999999999999</v>
      </c>
    </row>
    <row r="49" spans="1:8" x14ac:dyDescent="0.25">
      <c r="A49">
        <v>2</v>
      </c>
      <c r="B49">
        <v>20.309699999999999</v>
      </c>
      <c r="C49">
        <v>20.087</v>
      </c>
      <c r="D49">
        <v>2.4437000000000002</v>
      </c>
      <c r="E49">
        <v>3</v>
      </c>
      <c r="F49">
        <v>13.3157</v>
      </c>
      <c r="G49">
        <v>13.9328</v>
      </c>
      <c r="H49">
        <v>4.1463000000000001</v>
      </c>
    </row>
    <row r="50" spans="1:8" x14ac:dyDescent="0.25">
      <c r="A50">
        <v>2</v>
      </c>
      <c r="B50">
        <v>20.309699999999999</v>
      </c>
      <c r="C50">
        <v>20.087</v>
      </c>
      <c r="D50">
        <v>2.4437000000000002</v>
      </c>
      <c r="E50">
        <v>4</v>
      </c>
      <c r="F50">
        <v>8.0272000000000006</v>
      </c>
      <c r="G50">
        <v>9.7134</v>
      </c>
      <c r="H50">
        <v>4.1994999999999996</v>
      </c>
    </row>
    <row r="51" spans="1:8" x14ac:dyDescent="0.25">
      <c r="A51">
        <v>2</v>
      </c>
      <c r="B51">
        <v>20.309699999999999</v>
      </c>
      <c r="C51">
        <v>20.087</v>
      </c>
      <c r="D51">
        <v>2.4437000000000002</v>
      </c>
      <c r="E51">
        <v>5</v>
      </c>
      <c r="F51">
        <v>24.099299999999999</v>
      </c>
      <c r="G51">
        <v>24.921800000000001</v>
      </c>
      <c r="H51">
        <v>16.2423</v>
      </c>
    </row>
    <row r="52" spans="1:8" x14ac:dyDescent="0.25">
      <c r="A52">
        <v>3</v>
      </c>
      <c r="B52">
        <v>11.552</v>
      </c>
      <c r="C52">
        <v>11.596500000000001</v>
      </c>
      <c r="D52">
        <v>2.9327999999999999</v>
      </c>
      <c r="E52">
        <v>1</v>
      </c>
      <c r="F52">
        <v>11.7628</v>
      </c>
      <c r="G52">
        <v>11.8165</v>
      </c>
      <c r="H52">
        <v>7.1287000000000003</v>
      </c>
    </row>
    <row r="53" spans="1:8" x14ac:dyDescent="0.25">
      <c r="A53">
        <v>3</v>
      </c>
      <c r="B53">
        <v>11.552</v>
      </c>
      <c r="C53">
        <v>11.596500000000001</v>
      </c>
      <c r="D53">
        <v>2.9327999999999999</v>
      </c>
      <c r="E53">
        <v>2</v>
      </c>
      <c r="F53">
        <v>14.981999999999999</v>
      </c>
      <c r="G53">
        <v>14.260999999999999</v>
      </c>
      <c r="H53">
        <v>6.5275999999999996</v>
      </c>
    </row>
    <row r="54" spans="1:8" x14ac:dyDescent="0.25">
      <c r="A54">
        <v>3</v>
      </c>
      <c r="B54">
        <v>11.552</v>
      </c>
      <c r="C54">
        <v>11.596500000000001</v>
      </c>
      <c r="D54">
        <v>2.9327999999999999</v>
      </c>
      <c r="E54">
        <v>3</v>
      </c>
      <c r="F54">
        <v>11.396599999999999</v>
      </c>
      <c r="G54">
        <v>11.239100000000001</v>
      </c>
      <c r="H54">
        <v>6.6806000000000001</v>
      </c>
    </row>
    <row r="55" spans="1:8" x14ac:dyDescent="0.25">
      <c r="A55">
        <v>3</v>
      </c>
      <c r="B55">
        <v>11.552</v>
      </c>
      <c r="C55">
        <v>11.596500000000001</v>
      </c>
      <c r="D55">
        <v>2.9327999999999999</v>
      </c>
      <c r="E55">
        <v>4</v>
      </c>
      <c r="F55">
        <v>9.0588999999999995</v>
      </c>
      <c r="G55">
        <v>9.1849000000000007</v>
      </c>
      <c r="H55">
        <v>4.2329999999999997</v>
      </c>
    </row>
    <row r="56" spans="1:8" x14ac:dyDescent="0.25">
      <c r="A56">
        <v>3</v>
      </c>
      <c r="B56">
        <v>11.552</v>
      </c>
      <c r="C56">
        <v>11.596500000000001</v>
      </c>
      <c r="D56">
        <v>2.9327999999999999</v>
      </c>
      <c r="E56">
        <v>5</v>
      </c>
      <c r="F56">
        <v>25.515499999999999</v>
      </c>
      <c r="G56">
        <v>24.913900000000002</v>
      </c>
      <c r="H56">
        <v>7.4543999999999997</v>
      </c>
    </row>
    <row r="57" spans="1:8" x14ac:dyDescent="0.25">
      <c r="A57">
        <v>3</v>
      </c>
      <c r="B57">
        <v>11.679399999999999</v>
      </c>
      <c r="C57">
        <v>11.682700000000001</v>
      </c>
      <c r="D57">
        <v>2.8443999999999998</v>
      </c>
      <c r="E57">
        <v>1</v>
      </c>
      <c r="F57">
        <v>11.2712</v>
      </c>
      <c r="G57">
        <v>10.9626</v>
      </c>
      <c r="H57">
        <v>6.3384</v>
      </c>
    </row>
    <row r="58" spans="1:8" x14ac:dyDescent="0.25">
      <c r="A58">
        <v>3</v>
      </c>
      <c r="B58">
        <v>11.679399999999999</v>
      </c>
      <c r="C58">
        <v>11.682700000000001</v>
      </c>
      <c r="D58">
        <v>2.8443999999999998</v>
      </c>
      <c r="E58">
        <v>2</v>
      </c>
      <c r="F58">
        <v>14.5168</v>
      </c>
      <c r="G58">
        <v>14.254</v>
      </c>
      <c r="H58">
        <v>2.8153000000000001</v>
      </c>
    </row>
    <row r="59" spans="1:8" x14ac:dyDescent="0.25">
      <c r="A59">
        <v>3</v>
      </c>
      <c r="B59">
        <v>11.679399999999999</v>
      </c>
      <c r="C59">
        <v>11.682700000000001</v>
      </c>
      <c r="D59">
        <v>2.8443999999999998</v>
      </c>
      <c r="E59">
        <v>3</v>
      </c>
      <c r="F59">
        <v>11.4916</v>
      </c>
      <c r="G59">
        <v>11.402900000000001</v>
      </c>
      <c r="H59">
        <v>3.2875000000000001</v>
      </c>
    </row>
    <row r="60" spans="1:8" x14ac:dyDescent="0.25">
      <c r="A60">
        <v>3</v>
      </c>
      <c r="B60">
        <v>11.679399999999999</v>
      </c>
      <c r="C60">
        <v>11.682700000000001</v>
      </c>
      <c r="D60">
        <v>2.8443999999999998</v>
      </c>
      <c r="E60">
        <v>4</v>
      </c>
      <c r="F60">
        <v>9.1320999999999994</v>
      </c>
      <c r="G60">
        <v>9.1773000000000007</v>
      </c>
      <c r="H60">
        <v>2.0947</v>
      </c>
    </row>
    <row r="61" spans="1:8" x14ac:dyDescent="0.25">
      <c r="A61">
        <v>3</v>
      </c>
      <c r="B61">
        <v>11.679399999999999</v>
      </c>
      <c r="C61">
        <v>11.682700000000001</v>
      </c>
      <c r="D61">
        <v>2.8443999999999998</v>
      </c>
      <c r="E61">
        <v>5</v>
      </c>
      <c r="F61">
        <v>25.054400000000001</v>
      </c>
      <c r="G61">
        <v>25.901</v>
      </c>
      <c r="H61">
        <v>9.4565000000000001</v>
      </c>
    </row>
    <row r="62" spans="1:8" x14ac:dyDescent="0.25">
      <c r="A62">
        <v>3</v>
      </c>
      <c r="B62">
        <v>11.5501</v>
      </c>
      <c r="C62">
        <v>11.738</v>
      </c>
      <c r="D62">
        <v>3.0419999999999998</v>
      </c>
      <c r="E62">
        <v>1</v>
      </c>
      <c r="F62">
        <v>11.281000000000001</v>
      </c>
      <c r="G62">
        <v>11.8307</v>
      </c>
      <c r="H62">
        <v>3.7315</v>
      </c>
    </row>
    <row r="63" spans="1:8" x14ac:dyDescent="0.25">
      <c r="A63">
        <v>3</v>
      </c>
      <c r="B63">
        <v>11.5501</v>
      </c>
      <c r="C63">
        <v>11.738</v>
      </c>
      <c r="D63">
        <v>3.0419999999999998</v>
      </c>
      <c r="E63">
        <v>2</v>
      </c>
      <c r="F63">
        <v>14.7522</v>
      </c>
      <c r="G63">
        <v>14.804500000000001</v>
      </c>
      <c r="H63">
        <v>5.9958</v>
      </c>
    </row>
    <row r="64" spans="1:8" x14ac:dyDescent="0.25">
      <c r="A64">
        <v>3</v>
      </c>
      <c r="B64">
        <v>11.5501</v>
      </c>
      <c r="C64">
        <v>11.738</v>
      </c>
      <c r="D64">
        <v>3.0419999999999998</v>
      </c>
      <c r="E64">
        <v>3</v>
      </c>
      <c r="F64">
        <v>11.530799999999999</v>
      </c>
      <c r="G64">
        <v>11.6007</v>
      </c>
      <c r="H64">
        <v>3.5333000000000001</v>
      </c>
    </row>
    <row r="65" spans="1:8" x14ac:dyDescent="0.25">
      <c r="A65">
        <v>3</v>
      </c>
      <c r="B65">
        <v>11.5501</v>
      </c>
      <c r="C65">
        <v>11.738</v>
      </c>
      <c r="D65">
        <v>3.0419999999999998</v>
      </c>
      <c r="E65">
        <v>4</v>
      </c>
      <c r="F65">
        <v>9.2083999999999993</v>
      </c>
      <c r="G65">
        <v>9.1522000000000006</v>
      </c>
      <c r="H65">
        <v>6.6334999999999997</v>
      </c>
    </row>
    <row r="66" spans="1:8" x14ac:dyDescent="0.25">
      <c r="A66">
        <v>3</v>
      </c>
      <c r="B66">
        <v>11.5501</v>
      </c>
      <c r="C66">
        <v>11.738</v>
      </c>
      <c r="D66">
        <v>3.0419999999999998</v>
      </c>
      <c r="E66">
        <v>5</v>
      </c>
      <c r="F66">
        <v>25.8659</v>
      </c>
      <c r="G66">
        <v>25.132200000000001</v>
      </c>
      <c r="H66">
        <v>29.400099999999998</v>
      </c>
    </row>
    <row r="67" spans="1:8" x14ac:dyDescent="0.25">
      <c r="A67">
        <v>3</v>
      </c>
      <c r="B67">
        <v>12.1617</v>
      </c>
      <c r="C67">
        <v>11.6646</v>
      </c>
      <c r="D67">
        <v>2.7433000000000001</v>
      </c>
      <c r="E67">
        <v>1</v>
      </c>
      <c r="F67">
        <v>11.5311</v>
      </c>
      <c r="G67">
        <v>11.5578</v>
      </c>
      <c r="H67">
        <v>5.0452000000000004</v>
      </c>
    </row>
    <row r="68" spans="1:8" x14ac:dyDescent="0.25">
      <c r="A68">
        <v>3</v>
      </c>
      <c r="B68">
        <v>12.1617</v>
      </c>
      <c r="C68">
        <v>11.6646</v>
      </c>
      <c r="D68">
        <v>2.7433000000000001</v>
      </c>
      <c r="E68">
        <v>2</v>
      </c>
      <c r="F68">
        <v>14.1556</v>
      </c>
      <c r="G68">
        <v>14.189</v>
      </c>
      <c r="H68">
        <v>3.5560999999999998</v>
      </c>
    </row>
    <row r="69" spans="1:8" x14ac:dyDescent="0.25">
      <c r="A69">
        <v>3</v>
      </c>
      <c r="B69">
        <v>12.1617</v>
      </c>
      <c r="C69">
        <v>11.6646</v>
      </c>
      <c r="D69">
        <v>2.7433000000000001</v>
      </c>
      <c r="E69">
        <v>3</v>
      </c>
      <c r="F69">
        <v>11.1412</v>
      </c>
      <c r="G69">
        <v>10.874599999999999</v>
      </c>
      <c r="H69">
        <v>3.3513000000000002</v>
      </c>
    </row>
    <row r="70" spans="1:8" x14ac:dyDescent="0.25">
      <c r="A70">
        <v>3</v>
      </c>
      <c r="B70">
        <v>12.1617</v>
      </c>
      <c r="C70">
        <v>11.6646</v>
      </c>
      <c r="D70">
        <v>2.7433000000000001</v>
      </c>
      <c r="E70">
        <v>4</v>
      </c>
      <c r="F70">
        <v>9.5710999999999995</v>
      </c>
      <c r="G70">
        <v>9.3847000000000005</v>
      </c>
      <c r="H70">
        <v>3.9790000000000001</v>
      </c>
    </row>
    <row r="71" spans="1:8" x14ac:dyDescent="0.25">
      <c r="A71">
        <v>3</v>
      </c>
      <c r="B71">
        <v>12.1617</v>
      </c>
      <c r="C71">
        <v>11.6646</v>
      </c>
      <c r="D71">
        <v>2.7433000000000001</v>
      </c>
      <c r="E71">
        <v>5</v>
      </c>
      <c r="F71">
        <v>26.154399999999999</v>
      </c>
      <c r="G71">
        <v>25.422799999999999</v>
      </c>
      <c r="H71">
        <v>8.2505000000000006</v>
      </c>
    </row>
    <row r="72" spans="1:8" x14ac:dyDescent="0.25">
      <c r="A72">
        <v>3</v>
      </c>
      <c r="B72">
        <v>12.124000000000001</v>
      </c>
      <c r="C72">
        <v>11.690300000000001</v>
      </c>
      <c r="D72">
        <v>3.0124</v>
      </c>
      <c r="E72">
        <v>1</v>
      </c>
      <c r="F72">
        <v>11.4459</v>
      </c>
      <c r="G72">
        <v>11.7376</v>
      </c>
      <c r="H72">
        <v>3.3363</v>
      </c>
    </row>
    <row r="73" spans="1:8" x14ac:dyDescent="0.25">
      <c r="A73">
        <v>3</v>
      </c>
      <c r="B73">
        <v>12.124000000000001</v>
      </c>
      <c r="C73">
        <v>11.690300000000001</v>
      </c>
      <c r="D73">
        <v>3.0124</v>
      </c>
      <c r="E73">
        <v>2</v>
      </c>
      <c r="F73">
        <v>13.8772</v>
      </c>
      <c r="G73">
        <v>14.2159</v>
      </c>
      <c r="H73">
        <v>6.6528</v>
      </c>
    </row>
    <row r="74" spans="1:8" x14ac:dyDescent="0.25">
      <c r="A74">
        <v>3</v>
      </c>
      <c r="B74">
        <v>12.124000000000001</v>
      </c>
      <c r="C74">
        <v>11.690300000000001</v>
      </c>
      <c r="D74">
        <v>3.0124</v>
      </c>
      <c r="E74">
        <v>3</v>
      </c>
      <c r="F74">
        <v>11.2256</v>
      </c>
      <c r="G74">
        <v>11.5998</v>
      </c>
      <c r="H74">
        <v>2.9283000000000001</v>
      </c>
    </row>
    <row r="75" spans="1:8" x14ac:dyDescent="0.25">
      <c r="A75">
        <v>3</v>
      </c>
      <c r="B75">
        <v>12.124000000000001</v>
      </c>
      <c r="C75">
        <v>11.690300000000001</v>
      </c>
      <c r="D75">
        <v>3.0124</v>
      </c>
      <c r="E75">
        <v>4</v>
      </c>
      <c r="F75">
        <v>9.2338000000000005</v>
      </c>
      <c r="G75">
        <v>9.1036000000000001</v>
      </c>
      <c r="H75">
        <v>3.7147999999999999</v>
      </c>
    </row>
    <row r="76" spans="1:8" x14ac:dyDescent="0.25">
      <c r="A76">
        <v>3</v>
      </c>
      <c r="B76">
        <v>12.124000000000001</v>
      </c>
      <c r="C76">
        <v>11.690300000000001</v>
      </c>
      <c r="D76">
        <v>3.0124</v>
      </c>
      <c r="E76">
        <v>5</v>
      </c>
      <c r="F76">
        <v>26.4741</v>
      </c>
      <c r="G76">
        <v>24.541599999999999</v>
      </c>
      <c r="H76">
        <v>9.3470999999999993</v>
      </c>
    </row>
    <row r="77" spans="1:8" x14ac:dyDescent="0.25">
      <c r="A77">
        <v>4</v>
      </c>
      <c r="B77">
        <v>11.5122</v>
      </c>
      <c r="C77">
        <v>11.505699999999999</v>
      </c>
      <c r="D77">
        <v>2.3954</v>
      </c>
      <c r="E77">
        <v>1</v>
      </c>
      <c r="F77">
        <v>14.988099999999999</v>
      </c>
      <c r="G77">
        <v>14.3332</v>
      </c>
      <c r="H77">
        <v>4.1699000000000002</v>
      </c>
    </row>
    <row r="78" spans="1:8" x14ac:dyDescent="0.25">
      <c r="A78">
        <v>4</v>
      </c>
      <c r="B78">
        <v>11.5122</v>
      </c>
      <c r="C78">
        <v>11.505699999999999</v>
      </c>
      <c r="D78">
        <v>2.3954</v>
      </c>
      <c r="E78">
        <v>2</v>
      </c>
      <c r="F78">
        <v>9.6379000000000001</v>
      </c>
      <c r="G78">
        <v>9.3102</v>
      </c>
      <c r="H78">
        <v>4.6637000000000004</v>
      </c>
    </row>
    <row r="79" spans="1:8" x14ac:dyDescent="0.25">
      <c r="A79">
        <v>4</v>
      </c>
      <c r="B79">
        <v>11.5122</v>
      </c>
      <c r="C79">
        <v>11.505699999999999</v>
      </c>
      <c r="D79">
        <v>2.3954</v>
      </c>
      <c r="E79">
        <v>3</v>
      </c>
      <c r="F79">
        <v>10.9754</v>
      </c>
      <c r="G79">
        <v>11.5854</v>
      </c>
      <c r="H79">
        <v>3.7942</v>
      </c>
    </row>
    <row r="80" spans="1:8" x14ac:dyDescent="0.25">
      <c r="A80">
        <v>4</v>
      </c>
      <c r="B80">
        <v>11.5122</v>
      </c>
      <c r="C80">
        <v>11.505699999999999</v>
      </c>
      <c r="D80">
        <v>2.3954</v>
      </c>
      <c r="E80">
        <v>4</v>
      </c>
      <c r="F80">
        <v>8.4799000000000007</v>
      </c>
      <c r="G80">
        <v>8.6722000000000001</v>
      </c>
      <c r="H80">
        <v>3.8889</v>
      </c>
    </row>
    <row r="81" spans="1:8" x14ac:dyDescent="0.25">
      <c r="A81">
        <v>4</v>
      </c>
      <c r="B81">
        <v>11.5122</v>
      </c>
      <c r="C81">
        <v>11.505699999999999</v>
      </c>
      <c r="D81">
        <v>2.3954</v>
      </c>
      <c r="E81">
        <v>5</v>
      </c>
      <c r="F81">
        <v>24.503499999999999</v>
      </c>
      <c r="G81">
        <v>24.3888</v>
      </c>
      <c r="H81">
        <v>23.822399999999998</v>
      </c>
    </row>
    <row r="82" spans="1:8" x14ac:dyDescent="0.25">
      <c r="A82">
        <v>4</v>
      </c>
      <c r="B82">
        <v>11.4512</v>
      </c>
      <c r="C82">
        <v>11.459</v>
      </c>
      <c r="D82">
        <v>2.1316999999999999</v>
      </c>
      <c r="E82">
        <v>1</v>
      </c>
      <c r="F82">
        <v>13.524800000000001</v>
      </c>
      <c r="G82">
        <v>13.4915</v>
      </c>
      <c r="H82">
        <v>4.5856000000000003</v>
      </c>
    </row>
    <row r="83" spans="1:8" x14ac:dyDescent="0.25">
      <c r="A83">
        <v>4</v>
      </c>
      <c r="B83">
        <v>11.4512</v>
      </c>
      <c r="C83">
        <v>11.459</v>
      </c>
      <c r="D83">
        <v>2.1316999999999999</v>
      </c>
      <c r="E83">
        <v>2</v>
      </c>
      <c r="F83">
        <v>9.2566000000000006</v>
      </c>
      <c r="G83">
        <v>9.2743000000000002</v>
      </c>
      <c r="H83">
        <v>2.1743000000000001</v>
      </c>
    </row>
    <row r="84" spans="1:8" x14ac:dyDescent="0.25">
      <c r="A84">
        <v>4</v>
      </c>
      <c r="B84">
        <v>11.4512</v>
      </c>
      <c r="C84">
        <v>11.459</v>
      </c>
      <c r="D84">
        <v>2.1316999999999999</v>
      </c>
      <c r="E84">
        <v>3</v>
      </c>
      <c r="F84">
        <v>11.5189</v>
      </c>
      <c r="G84">
        <v>11.279</v>
      </c>
      <c r="H84">
        <v>3.7949000000000002</v>
      </c>
    </row>
    <row r="85" spans="1:8" x14ac:dyDescent="0.25">
      <c r="A85">
        <v>4</v>
      </c>
      <c r="B85">
        <v>11.4512</v>
      </c>
      <c r="C85">
        <v>11.459</v>
      </c>
      <c r="D85">
        <v>2.1316999999999999</v>
      </c>
      <c r="E85">
        <v>4</v>
      </c>
      <c r="F85">
        <v>8.0818999999999992</v>
      </c>
      <c r="G85">
        <v>8.1638000000000002</v>
      </c>
      <c r="H85">
        <v>2.1156999999999999</v>
      </c>
    </row>
    <row r="86" spans="1:8" x14ac:dyDescent="0.25">
      <c r="A86">
        <v>4</v>
      </c>
      <c r="B86">
        <v>11.4512</v>
      </c>
      <c r="C86">
        <v>11.459</v>
      </c>
      <c r="D86">
        <v>2.1316999999999999</v>
      </c>
      <c r="E86">
        <v>5</v>
      </c>
      <c r="F86">
        <v>23.9529</v>
      </c>
      <c r="G86">
        <v>24.439699999999998</v>
      </c>
      <c r="H86">
        <v>14.4964</v>
      </c>
    </row>
    <row r="87" spans="1:8" x14ac:dyDescent="0.25">
      <c r="A87">
        <v>4</v>
      </c>
      <c r="B87">
        <v>11.4162</v>
      </c>
      <c r="C87">
        <v>11.466100000000001</v>
      </c>
      <c r="D87">
        <v>2.2606999999999999</v>
      </c>
      <c r="E87">
        <v>1</v>
      </c>
      <c r="F87">
        <v>13.879</v>
      </c>
      <c r="G87">
        <v>14.281700000000001</v>
      </c>
      <c r="H87">
        <v>2.4895</v>
      </c>
    </row>
    <row r="88" spans="1:8" x14ac:dyDescent="0.25">
      <c r="A88">
        <v>4</v>
      </c>
      <c r="B88">
        <v>11.4162</v>
      </c>
      <c r="C88">
        <v>11.466100000000001</v>
      </c>
      <c r="D88">
        <v>2.2606999999999999</v>
      </c>
      <c r="E88">
        <v>2</v>
      </c>
      <c r="F88">
        <v>9.6493000000000002</v>
      </c>
      <c r="G88">
        <v>9.5649999999999995</v>
      </c>
      <c r="H88">
        <v>3.4891000000000001</v>
      </c>
    </row>
    <row r="89" spans="1:8" x14ac:dyDescent="0.25">
      <c r="A89">
        <v>4</v>
      </c>
      <c r="B89">
        <v>11.4162</v>
      </c>
      <c r="C89">
        <v>11.466100000000001</v>
      </c>
      <c r="D89">
        <v>2.2606999999999999</v>
      </c>
      <c r="E89">
        <v>3</v>
      </c>
      <c r="F89">
        <v>11.196999999999999</v>
      </c>
      <c r="G89">
        <v>11.5618</v>
      </c>
      <c r="H89">
        <v>4.5537999999999998</v>
      </c>
    </row>
    <row r="90" spans="1:8" x14ac:dyDescent="0.25">
      <c r="A90">
        <v>4</v>
      </c>
      <c r="B90">
        <v>11.4162</v>
      </c>
      <c r="C90">
        <v>11.466100000000001</v>
      </c>
      <c r="D90">
        <v>2.2606999999999999</v>
      </c>
      <c r="E90">
        <v>4</v>
      </c>
      <c r="F90">
        <v>8.3226999999999993</v>
      </c>
      <c r="G90">
        <v>8.3786000000000005</v>
      </c>
      <c r="H90">
        <v>3.4098000000000002</v>
      </c>
    </row>
    <row r="91" spans="1:8" x14ac:dyDescent="0.25">
      <c r="A91">
        <v>4</v>
      </c>
      <c r="B91">
        <v>11.4162</v>
      </c>
      <c r="C91">
        <v>11.466100000000001</v>
      </c>
      <c r="D91">
        <v>2.2606999999999999</v>
      </c>
      <c r="E91">
        <v>5</v>
      </c>
      <c r="F91">
        <v>24.162700000000001</v>
      </c>
      <c r="G91">
        <v>24.222899999999999</v>
      </c>
      <c r="H91">
        <v>9.3412000000000006</v>
      </c>
    </row>
    <row r="92" spans="1:8" x14ac:dyDescent="0.25">
      <c r="A92">
        <v>4</v>
      </c>
      <c r="B92">
        <v>11.408899999999999</v>
      </c>
      <c r="C92">
        <v>11.471</v>
      </c>
      <c r="D92">
        <v>2.3146</v>
      </c>
      <c r="E92">
        <v>1</v>
      </c>
      <c r="F92">
        <v>13.6135</v>
      </c>
      <c r="G92">
        <v>14.2074</v>
      </c>
      <c r="H92">
        <v>1.7764</v>
      </c>
    </row>
    <row r="93" spans="1:8" x14ac:dyDescent="0.25">
      <c r="A93">
        <v>4</v>
      </c>
      <c r="B93">
        <v>11.408899999999999</v>
      </c>
      <c r="C93">
        <v>11.471</v>
      </c>
      <c r="D93">
        <v>2.3146</v>
      </c>
      <c r="E93">
        <v>2</v>
      </c>
      <c r="F93">
        <v>9.0724</v>
      </c>
      <c r="G93">
        <v>9.7637999999999998</v>
      </c>
      <c r="H93">
        <v>4.5228999999999999</v>
      </c>
    </row>
    <row r="94" spans="1:8" x14ac:dyDescent="0.25">
      <c r="A94">
        <v>4</v>
      </c>
      <c r="B94">
        <v>11.408899999999999</v>
      </c>
      <c r="C94">
        <v>11.471</v>
      </c>
      <c r="D94">
        <v>2.3146</v>
      </c>
      <c r="E94">
        <v>3</v>
      </c>
      <c r="F94">
        <v>11.1835</v>
      </c>
      <c r="G94">
        <v>11.575699999999999</v>
      </c>
      <c r="H94">
        <v>2.4781</v>
      </c>
    </row>
    <row r="95" spans="1:8" x14ac:dyDescent="0.25">
      <c r="A95">
        <v>4</v>
      </c>
      <c r="B95">
        <v>11.408899999999999</v>
      </c>
      <c r="C95">
        <v>11.471</v>
      </c>
      <c r="D95">
        <v>2.3146</v>
      </c>
      <c r="E95">
        <v>4</v>
      </c>
      <c r="F95">
        <v>8.0325000000000006</v>
      </c>
      <c r="G95">
        <v>8.5838000000000001</v>
      </c>
      <c r="H95">
        <v>4.1433999999999997</v>
      </c>
    </row>
    <row r="96" spans="1:8" x14ac:dyDescent="0.25">
      <c r="A96">
        <v>4</v>
      </c>
      <c r="B96">
        <v>11.408899999999999</v>
      </c>
      <c r="C96">
        <v>11.471</v>
      </c>
      <c r="D96">
        <v>2.3146</v>
      </c>
      <c r="E96">
        <v>5</v>
      </c>
      <c r="F96">
        <v>23.555</v>
      </c>
      <c r="G96">
        <v>24.3916</v>
      </c>
      <c r="H96">
        <v>14.364599999999999</v>
      </c>
    </row>
    <row r="97" spans="1:8" x14ac:dyDescent="0.25">
      <c r="A97">
        <v>4</v>
      </c>
      <c r="B97">
        <v>11.549899999999999</v>
      </c>
      <c r="C97">
        <v>11.545299999999999</v>
      </c>
      <c r="D97">
        <v>2.5827</v>
      </c>
      <c r="E97">
        <v>1</v>
      </c>
      <c r="F97">
        <v>12.848800000000001</v>
      </c>
      <c r="G97">
        <v>13.224500000000001</v>
      </c>
      <c r="H97">
        <v>11.9374</v>
      </c>
    </row>
    <row r="98" spans="1:8" x14ac:dyDescent="0.25">
      <c r="A98">
        <v>4</v>
      </c>
      <c r="B98">
        <v>11.549899999999999</v>
      </c>
      <c r="C98">
        <v>11.545299999999999</v>
      </c>
      <c r="D98">
        <v>2.5827</v>
      </c>
      <c r="E98">
        <v>2</v>
      </c>
      <c r="F98">
        <v>9.0954999999999995</v>
      </c>
      <c r="G98">
        <v>8.9305000000000003</v>
      </c>
      <c r="H98">
        <v>2.0640999999999998</v>
      </c>
    </row>
    <row r="99" spans="1:8" x14ac:dyDescent="0.25">
      <c r="A99">
        <v>4</v>
      </c>
      <c r="B99">
        <v>11.549899999999999</v>
      </c>
      <c r="C99">
        <v>11.545299999999999</v>
      </c>
      <c r="D99">
        <v>2.5827</v>
      </c>
      <c r="E99">
        <v>3</v>
      </c>
      <c r="F99">
        <v>11.3649</v>
      </c>
      <c r="G99">
        <v>11.1471</v>
      </c>
      <c r="H99">
        <v>4.1094999999999997</v>
      </c>
    </row>
    <row r="100" spans="1:8" x14ac:dyDescent="0.25">
      <c r="A100">
        <v>4</v>
      </c>
      <c r="B100">
        <v>11.549899999999999</v>
      </c>
      <c r="C100">
        <v>11.545299999999999</v>
      </c>
      <c r="D100">
        <v>2.5827</v>
      </c>
      <c r="E100">
        <v>4</v>
      </c>
      <c r="F100">
        <v>8.0523000000000007</v>
      </c>
      <c r="G100">
        <v>7.5660999999999996</v>
      </c>
      <c r="H100">
        <v>2.6711999999999998</v>
      </c>
    </row>
    <row r="101" spans="1:8" x14ac:dyDescent="0.25">
      <c r="A101">
        <v>4</v>
      </c>
      <c r="B101">
        <v>11.549899999999999</v>
      </c>
      <c r="C101">
        <v>11.545299999999999</v>
      </c>
      <c r="D101">
        <v>2.5827</v>
      </c>
      <c r="E101">
        <v>5</v>
      </c>
      <c r="F101">
        <v>24.309799999999999</v>
      </c>
      <c r="G101">
        <v>24.1158</v>
      </c>
      <c r="H101">
        <v>5.1056999999999997</v>
      </c>
    </row>
    <row r="102" spans="1:8" x14ac:dyDescent="0.25">
      <c r="A102">
        <v>5</v>
      </c>
      <c r="B102">
        <v>19.9573</v>
      </c>
      <c r="C102">
        <v>20.070399999999999</v>
      </c>
      <c r="D102">
        <v>3.4662999999999999</v>
      </c>
      <c r="E102">
        <v>1</v>
      </c>
      <c r="F102">
        <v>32.4893</v>
      </c>
      <c r="G102">
        <v>30.416899999999998</v>
      </c>
      <c r="H102">
        <v>26.335599999999999</v>
      </c>
    </row>
    <row r="103" spans="1:8" x14ac:dyDescent="0.25">
      <c r="A103">
        <v>5</v>
      </c>
      <c r="B103">
        <v>19.9573</v>
      </c>
      <c r="C103">
        <v>20.070399999999999</v>
      </c>
      <c r="D103">
        <v>3.4662999999999999</v>
      </c>
      <c r="E103">
        <v>2</v>
      </c>
      <c r="F103">
        <v>41.926499999999997</v>
      </c>
      <c r="G103">
        <v>40.018999999999998</v>
      </c>
      <c r="H103">
        <v>35.505600000000001</v>
      </c>
    </row>
    <row r="104" spans="1:8" x14ac:dyDescent="0.25">
      <c r="A104">
        <v>5</v>
      </c>
      <c r="B104">
        <v>19.9573</v>
      </c>
      <c r="C104">
        <v>20.070399999999999</v>
      </c>
      <c r="D104">
        <v>3.4662999999999999</v>
      </c>
      <c r="E104">
        <v>3</v>
      </c>
      <c r="F104">
        <v>40.101799999999997</v>
      </c>
      <c r="G104">
        <v>38.470100000000002</v>
      </c>
      <c r="H104">
        <v>18.920000000000002</v>
      </c>
    </row>
    <row r="105" spans="1:8" x14ac:dyDescent="0.25">
      <c r="A105">
        <v>5</v>
      </c>
      <c r="B105">
        <v>19.9573</v>
      </c>
      <c r="C105">
        <v>20.070399999999999</v>
      </c>
      <c r="D105">
        <v>3.4662999999999999</v>
      </c>
      <c r="E105">
        <v>4</v>
      </c>
      <c r="F105">
        <v>23.192299999999999</v>
      </c>
      <c r="G105">
        <v>21.749600000000001</v>
      </c>
      <c r="H105">
        <v>8.8278999999999996</v>
      </c>
    </row>
    <row r="106" spans="1:8" x14ac:dyDescent="0.25">
      <c r="A106">
        <v>5</v>
      </c>
      <c r="B106">
        <v>19.9573</v>
      </c>
      <c r="C106">
        <v>20.070399999999999</v>
      </c>
      <c r="D106">
        <v>3.4662999999999999</v>
      </c>
      <c r="E106">
        <v>5</v>
      </c>
      <c r="F106">
        <v>37.507599999999996</v>
      </c>
      <c r="G106">
        <v>35.283099999999997</v>
      </c>
      <c r="H106">
        <v>6.8563000000000001</v>
      </c>
    </row>
    <row r="107" spans="1:8" x14ac:dyDescent="0.25">
      <c r="A107">
        <v>5</v>
      </c>
      <c r="B107">
        <v>20.0685</v>
      </c>
      <c r="C107">
        <v>19.971299999999999</v>
      </c>
      <c r="D107">
        <v>3.2241</v>
      </c>
      <c r="E107">
        <v>1</v>
      </c>
      <c r="F107">
        <v>33.183399999999999</v>
      </c>
      <c r="G107">
        <v>33.4893</v>
      </c>
      <c r="H107">
        <v>16.8719</v>
      </c>
    </row>
    <row r="108" spans="1:8" x14ac:dyDescent="0.25">
      <c r="A108">
        <v>5</v>
      </c>
      <c r="B108">
        <v>20.0685</v>
      </c>
      <c r="C108">
        <v>19.971299999999999</v>
      </c>
      <c r="D108">
        <v>3.2241</v>
      </c>
      <c r="E108">
        <v>2</v>
      </c>
      <c r="F108">
        <v>42.132599999999996</v>
      </c>
      <c r="G108">
        <v>42.534399999999998</v>
      </c>
      <c r="H108">
        <v>48.357700000000001</v>
      </c>
    </row>
    <row r="109" spans="1:8" x14ac:dyDescent="0.25">
      <c r="A109">
        <v>5</v>
      </c>
      <c r="B109">
        <v>20.0685</v>
      </c>
      <c r="C109">
        <v>19.971299999999999</v>
      </c>
      <c r="D109">
        <v>3.2241</v>
      </c>
      <c r="E109">
        <v>3</v>
      </c>
      <c r="F109">
        <v>40.9283</v>
      </c>
      <c r="G109">
        <v>41.141800000000003</v>
      </c>
      <c r="H109">
        <v>24.315899999999999</v>
      </c>
    </row>
    <row r="110" spans="1:8" x14ac:dyDescent="0.25">
      <c r="A110">
        <v>5</v>
      </c>
      <c r="B110">
        <v>20.0685</v>
      </c>
      <c r="C110">
        <v>19.971299999999999</v>
      </c>
      <c r="D110">
        <v>3.2241</v>
      </c>
      <c r="E110">
        <v>4</v>
      </c>
      <c r="F110">
        <v>23.905799999999999</v>
      </c>
      <c r="G110">
        <v>23.6556</v>
      </c>
      <c r="H110">
        <v>17.882100000000001</v>
      </c>
    </row>
    <row r="111" spans="1:8" x14ac:dyDescent="0.25">
      <c r="A111">
        <v>5</v>
      </c>
      <c r="B111">
        <v>20.0685</v>
      </c>
      <c r="C111">
        <v>19.971299999999999</v>
      </c>
      <c r="D111">
        <v>3.2241</v>
      </c>
      <c r="E111">
        <v>5</v>
      </c>
      <c r="F111">
        <v>38.368000000000002</v>
      </c>
      <c r="G111">
        <v>37.292499999999997</v>
      </c>
      <c r="H111">
        <v>10.9688</v>
      </c>
    </row>
    <row r="112" spans="1:8" x14ac:dyDescent="0.25">
      <c r="A112">
        <v>5</v>
      </c>
      <c r="B112">
        <v>19.943300000000001</v>
      </c>
      <c r="C112">
        <v>20.027799999999999</v>
      </c>
      <c r="D112">
        <v>3.3068</v>
      </c>
      <c r="E112">
        <v>1</v>
      </c>
      <c r="F112">
        <v>34.043500000000002</v>
      </c>
      <c r="G112">
        <v>33.634300000000003</v>
      </c>
      <c r="H112">
        <v>9.5242000000000004</v>
      </c>
    </row>
    <row r="113" spans="1:8" x14ac:dyDescent="0.25">
      <c r="A113">
        <v>5</v>
      </c>
      <c r="B113">
        <v>19.943300000000001</v>
      </c>
      <c r="C113">
        <v>20.027799999999999</v>
      </c>
      <c r="D113">
        <v>3.3068</v>
      </c>
      <c r="E113">
        <v>2</v>
      </c>
      <c r="F113">
        <v>43.078400000000002</v>
      </c>
      <c r="G113">
        <v>42.603700000000003</v>
      </c>
      <c r="H113">
        <v>25.846</v>
      </c>
    </row>
    <row r="114" spans="1:8" x14ac:dyDescent="0.25">
      <c r="A114">
        <v>5</v>
      </c>
      <c r="B114">
        <v>19.943300000000001</v>
      </c>
      <c r="C114">
        <v>20.027799999999999</v>
      </c>
      <c r="D114">
        <v>3.3068</v>
      </c>
      <c r="E114">
        <v>3</v>
      </c>
      <c r="F114">
        <v>41.327100000000002</v>
      </c>
      <c r="G114">
        <v>41.463299999999997</v>
      </c>
      <c r="H114">
        <v>14.622299999999999</v>
      </c>
    </row>
    <row r="115" spans="1:8" x14ac:dyDescent="0.25">
      <c r="A115">
        <v>5</v>
      </c>
      <c r="B115">
        <v>19.943300000000001</v>
      </c>
      <c r="C115">
        <v>20.027799999999999</v>
      </c>
      <c r="D115">
        <v>3.3068</v>
      </c>
      <c r="E115">
        <v>4</v>
      </c>
      <c r="F115">
        <v>24.264099999999999</v>
      </c>
      <c r="G115">
        <v>23.966799999999999</v>
      </c>
      <c r="H115">
        <v>10.3949</v>
      </c>
    </row>
    <row r="116" spans="1:8" x14ac:dyDescent="0.25">
      <c r="A116">
        <v>5</v>
      </c>
      <c r="B116">
        <v>19.943300000000001</v>
      </c>
      <c r="C116">
        <v>20.027799999999999</v>
      </c>
      <c r="D116">
        <v>3.3068</v>
      </c>
      <c r="E116">
        <v>5</v>
      </c>
      <c r="F116">
        <v>38.938899999999997</v>
      </c>
      <c r="G116">
        <v>36.282200000000003</v>
      </c>
      <c r="H116">
        <v>15.9252</v>
      </c>
    </row>
    <row r="117" spans="1:8" x14ac:dyDescent="0.25">
      <c r="A117">
        <v>5</v>
      </c>
      <c r="B117">
        <v>20.050899999999999</v>
      </c>
      <c r="C117">
        <v>20.110299999999999</v>
      </c>
      <c r="D117">
        <v>3.1595</v>
      </c>
      <c r="E117">
        <v>1</v>
      </c>
      <c r="F117">
        <v>33.302700000000002</v>
      </c>
      <c r="G117">
        <v>32.767800000000001</v>
      </c>
      <c r="H117">
        <v>9.0733999999999995</v>
      </c>
    </row>
    <row r="118" spans="1:8" x14ac:dyDescent="0.25">
      <c r="A118">
        <v>5</v>
      </c>
      <c r="B118">
        <v>20.050899999999999</v>
      </c>
      <c r="C118">
        <v>20.110299999999999</v>
      </c>
      <c r="D118">
        <v>3.1595</v>
      </c>
      <c r="E118">
        <v>2</v>
      </c>
      <c r="F118">
        <v>42.3643</v>
      </c>
      <c r="G118">
        <v>41.041400000000003</v>
      </c>
      <c r="H118">
        <v>14.5184</v>
      </c>
    </row>
    <row r="119" spans="1:8" x14ac:dyDescent="0.25">
      <c r="A119">
        <v>5</v>
      </c>
      <c r="B119">
        <v>20.050899999999999</v>
      </c>
      <c r="C119">
        <v>20.110299999999999</v>
      </c>
      <c r="D119">
        <v>3.1595</v>
      </c>
      <c r="E119">
        <v>3</v>
      </c>
      <c r="F119">
        <v>39.9039</v>
      </c>
      <c r="G119">
        <v>40.006799999999998</v>
      </c>
      <c r="H119">
        <v>9.4341000000000008</v>
      </c>
    </row>
    <row r="120" spans="1:8" x14ac:dyDescent="0.25">
      <c r="A120">
        <v>5</v>
      </c>
      <c r="B120">
        <v>20.050899999999999</v>
      </c>
      <c r="C120">
        <v>20.110299999999999</v>
      </c>
      <c r="D120">
        <v>3.1595</v>
      </c>
      <c r="E120">
        <v>4</v>
      </c>
      <c r="F120">
        <v>23.5289</v>
      </c>
      <c r="G120">
        <v>22.976800000000001</v>
      </c>
      <c r="H120">
        <v>5.1641000000000004</v>
      </c>
    </row>
    <row r="121" spans="1:8" x14ac:dyDescent="0.25">
      <c r="A121">
        <v>5</v>
      </c>
      <c r="B121">
        <v>20.050899999999999</v>
      </c>
      <c r="C121">
        <v>20.110299999999999</v>
      </c>
      <c r="D121">
        <v>3.1595</v>
      </c>
      <c r="E121">
        <v>5</v>
      </c>
      <c r="F121">
        <v>37.6614</v>
      </c>
      <c r="G121">
        <v>35.929600000000001</v>
      </c>
      <c r="H121">
        <v>4.3235000000000001</v>
      </c>
    </row>
    <row r="122" spans="1:8" x14ac:dyDescent="0.25">
      <c r="A122">
        <v>5</v>
      </c>
      <c r="B122">
        <v>20.040099999999999</v>
      </c>
      <c r="C122">
        <v>20.05</v>
      </c>
      <c r="D122">
        <v>3.2269000000000001</v>
      </c>
      <c r="E122">
        <v>1</v>
      </c>
      <c r="F122">
        <v>31.338699999999999</v>
      </c>
      <c r="G122">
        <v>32.983600000000003</v>
      </c>
      <c r="H122">
        <v>11.305899999999999</v>
      </c>
    </row>
    <row r="123" spans="1:8" x14ac:dyDescent="0.25">
      <c r="A123">
        <v>5</v>
      </c>
      <c r="B123">
        <v>20.040099999999999</v>
      </c>
      <c r="C123">
        <v>20.05</v>
      </c>
      <c r="D123">
        <v>3.2269000000000001</v>
      </c>
      <c r="E123">
        <v>2</v>
      </c>
      <c r="F123">
        <v>40.462699999999998</v>
      </c>
      <c r="G123">
        <v>42.305999999999997</v>
      </c>
      <c r="H123">
        <v>6.3254000000000001</v>
      </c>
    </row>
    <row r="124" spans="1:8" x14ac:dyDescent="0.25">
      <c r="A124">
        <v>5</v>
      </c>
      <c r="B124">
        <v>20.040099999999999</v>
      </c>
      <c r="C124">
        <v>20.05</v>
      </c>
      <c r="D124">
        <v>3.2269000000000001</v>
      </c>
      <c r="E124">
        <v>3</v>
      </c>
      <c r="F124">
        <v>38.917000000000002</v>
      </c>
      <c r="G124">
        <v>40.416800000000002</v>
      </c>
      <c r="H124">
        <v>23.5596</v>
      </c>
    </row>
    <row r="125" spans="1:8" x14ac:dyDescent="0.25">
      <c r="A125">
        <v>5</v>
      </c>
      <c r="B125">
        <v>20.040099999999999</v>
      </c>
      <c r="C125">
        <v>20.05</v>
      </c>
      <c r="D125">
        <v>3.2269000000000001</v>
      </c>
      <c r="E125">
        <v>4</v>
      </c>
      <c r="F125">
        <v>22.291499999999999</v>
      </c>
      <c r="G125">
        <v>23.430599999999998</v>
      </c>
      <c r="H125">
        <v>5.4104000000000001</v>
      </c>
    </row>
    <row r="126" spans="1:8" x14ac:dyDescent="0.25">
      <c r="A126">
        <v>5</v>
      </c>
      <c r="B126">
        <v>20.040099999999999</v>
      </c>
      <c r="C126">
        <v>20.05</v>
      </c>
      <c r="D126">
        <v>3.2269000000000001</v>
      </c>
      <c r="E126">
        <v>5</v>
      </c>
      <c r="F126">
        <v>37.573300000000003</v>
      </c>
      <c r="G126">
        <v>35.451099999999997</v>
      </c>
      <c r="H126">
        <v>3.5251000000000001</v>
      </c>
    </row>
    <row r="127" spans="1:8" x14ac:dyDescent="0.25">
      <c r="B127">
        <f>AVERAGE(middle__7[err_independant_train])</f>
        <v>14.523867999999986</v>
      </c>
      <c r="C127">
        <f>AVERAGE(middle__7[err_all_dimenssion_regression_train])</f>
        <v>14.486112000000004</v>
      </c>
      <c r="D127">
        <f>AVERAGE(middle__7[err_time_series_train])</f>
        <v>2.5869920000000004</v>
      </c>
      <c r="E127">
        <f>AVERAGE(middle__7[dataset])</f>
        <v>3</v>
      </c>
      <c r="F127">
        <f>AVERAGE(middle__7[err_indep_regression_test_t])</f>
        <v>18.372858399999991</v>
      </c>
      <c r="G127">
        <f>AVERAGE(middle__7[err_regression_test_t])</f>
        <v>18.334127199999994</v>
      </c>
      <c r="H127">
        <f>AVERAGE(middle__7[err_time_series_test_t])</f>
        <v>7.9615311999999978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9114-1B9E-44FF-9376-6D0CBE5F1E37}">
  <dimension ref="B1:L7"/>
  <sheetViews>
    <sheetView tabSelected="1" workbookViewId="0">
      <selection activeCell="L7" sqref="L7"/>
    </sheetView>
  </sheetViews>
  <sheetFormatPr defaultRowHeight="15" x14ac:dyDescent="0.25"/>
  <sheetData>
    <row r="1" spans="2:12" ht="15.75" thickBot="1" x14ac:dyDescent="0.3"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4" t="s">
        <v>7</v>
      </c>
      <c r="J1" s="5" t="s">
        <v>13</v>
      </c>
      <c r="K1" s="5" t="s">
        <v>14</v>
      </c>
      <c r="L1" s="5" t="s">
        <v>15</v>
      </c>
    </row>
    <row r="2" spans="2:12" ht="16.5" thickTop="1" thickBot="1" x14ac:dyDescent="0.3">
      <c r="B2" t="s">
        <v>8</v>
      </c>
      <c r="C2" s="1">
        <f>AVERAGE(middle__2[err_independant_train])</f>
        <v>15.092407999999994</v>
      </c>
      <c r="D2" s="1">
        <f>AVERAGE(middle__2[err_all_dimenssion_regression_train])</f>
        <v>15.046640000000007</v>
      </c>
      <c r="E2" s="1">
        <f>AVERAGE(middle__2[err_time_series_train])</f>
        <v>2.6614839999999966</v>
      </c>
      <c r="F2" s="1">
        <f>AVERAGE(middle__2[err_indep_regression_test_t])</f>
        <v>18.408795199999989</v>
      </c>
      <c r="G2" s="1">
        <f>AVERAGE(middle__2[err_regression_test_t])</f>
        <v>18.417235999999999</v>
      </c>
      <c r="H2" s="2">
        <f>AVERAGE(middle__2[err_time_series_test_t])</f>
        <v>5.559432000000001</v>
      </c>
      <c r="J2" t="s">
        <v>16</v>
      </c>
      <c r="K2">
        <v>2</v>
      </c>
      <c r="L2">
        <v>2</v>
      </c>
    </row>
    <row r="3" spans="2:12" ht="16.5" thickTop="1" thickBot="1" x14ac:dyDescent="0.3">
      <c r="B3" t="s">
        <v>9</v>
      </c>
      <c r="C3" s="1">
        <f>AVERAGE(middle__4[err_independant_train])</f>
        <v>15.035460000000009</v>
      </c>
      <c r="D3" s="1">
        <f>AVERAGE(middle__4[err_all_dimenssion_regression_train])</f>
        <v>14.887312000000007</v>
      </c>
      <c r="E3" s="1">
        <f>AVERAGE(middle__4[err_time_series_train])</f>
        <v>2.0203879999999974</v>
      </c>
      <c r="F3" s="1">
        <f>AVERAGE(middle__4[err_indep_regression_test_t])</f>
        <v>18.283629600000001</v>
      </c>
      <c r="G3" s="1">
        <f>AVERAGE(middle__4[err_regression_test_t])</f>
        <v>18.415772800000003</v>
      </c>
      <c r="H3" s="2">
        <f>AVERAGE(middle__4[err_time_series_test_t])</f>
        <v>3.5810944</v>
      </c>
      <c r="J3" t="s">
        <v>17</v>
      </c>
      <c r="K3">
        <v>3</v>
      </c>
      <c r="L3">
        <v>3</v>
      </c>
    </row>
    <row r="4" spans="2:12" ht="16.5" thickTop="1" thickBot="1" x14ac:dyDescent="0.3">
      <c r="B4" t="s">
        <v>10</v>
      </c>
      <c r="C4" s="1">
        <f>AVERAGE(middle__5[err_independant_train])</f>
        <v>14.981031999999999</v>
      </c>
      <c r="D4" s="1">
        <f>AVERAGE(middle__5[err_all_dimenssion_regression_train])</f>
        <v>14.847811999999994</v>
      </c>
      <c r="E4" s="1">
        <f>AVERAGE(middle__5[err_time_series_train])</f>
        <v>2.0634159999999979</v>
      </c>
      <c r="F4" s="1">
        <f>AVERAGE(middle__5[err_indep_regression_test_t])</f>
        <v>18.427349599999999</v>
      </c>
      <c r="G4" s="1">
        <f>AVERAGE(middle__5[err_regression_test_t])</f>
        <v>18.136592799999999</v>
      </c>
      <c r="H4" s="2">
        <f>AVERAGE(middle__5[err_time_series_test_t])</f>
        <v>3.1946471999999999</v>
      </c>
      <c r="J4" t="s">
        <v>18</v>
      </c>
      <c r="K4">
        <v>4</v>
      </c>
      <c r="L4">
        <v>4</v>
      </c>
    </row>
    <row r="5" spans="2:12" ht="16.5" thickTop="1" thickBot="1" x14ac:dyDescent="0.3">
      <c r="B5" t="s">
        <v>11</v>
      </c>
      <c r="C5" s="1">
        <f>AVERAGE(middle__6[err_independant_train])</f>
        <v>14.774971999999991</v>
      </c>
      <c r="D5" s="1">
        <f>AVERAGE(middle__6[err_all_dimenssion_regression_train])</f>
        <v>14.776452000000003</v>
      </c>
      <c r="E5" s="1">
        <f>AVERAGE(middle__6[err_time_series_train])</f>
        <v>2.2924960000000003</v>
      </c>
      <c r="F5" s="1">
        <f>AVERAGE(middle__6[err_indep_regression_test_t])</f>
        <v>18.36790160000001</v>
      </c>
      <c r="G5" s="1">
        <f>AVERAGE(middle__6[err_regression_test_t])</f>
        <v>18.250675999999995</v>
      </c>
      <c r="H5" s="2">
        <f>AVERAGE(middle__6[err_time_series_test_t])</f>
        <v>4.5574520000000005</v>
      </c>
      <c r="J5" t="s">
        <v>19</v>
      </c>
      <c r="K5">
        <v>5</v>
      </c>
      <c r="L5">
        <v>5</v>
      </c>
    </row>
    <row r="6" spans="2:12" ht="15.75" thickTop="1" x14ac:dyDescent="0.25">
      <c r="B6" t="s">
        <v>12</v>
      </c>
      <c r="C6" s="1">
        <f>AVERAGE(middle__7[err_independant_train])</f>
        <v>14.523867999999986</v>
      </c>
      <c r="D6" s="1">
        <f>AVERAGE(middle__7[err_all_dimenssion_regression_train])</f>
        <v>14.486112000000004</v>
      </c>
      <c r="E6" s="1">
        <f>AVERAGE(middle__7[err_time_series_train])</f>
        <v>2.5869920000000004</v>
      </c>
      <c r="F6" s="1">
        <f>AVERAGE(middle__7[err_indep_regression_test_t])</f>
        <v>18.372858399999991</v>
      </c>
      <c r="G6" s="1">
        <f>AVERAGE(middle__7[err_regression_test_t])</f>
        <v>18.334127199999994</v>
      </c>
      <c r="H6" s="2">
        <f>AVERAGE(middle__7[err_time_series_test_t])</f>
        <v>7.9615311999999978</v>
      </c>
      <c r="J6" t="s">
        <v>20</v>
      </c>
      <c r="K6">
        <v>10</v>
      </c>
      <c r="L6">
        <v>10</v>
      </c>
    </row>
    <row r="7" spans="2:12" x14ac:dyDescent="0.25">
      <c r="C7">
        <f>MIN(C2:C6)</f>
        <v>14.523867999999986</v>
      </c>
      <c r="D7">
        <f t="shared" ref="D7:H7" si="0">MIN(D2:D6)</f>
        <v>14.486112000000004</v>
      </c>
      <c r="E7">
        <f t="shared" si="0"/>
        <v>2.0203879999999974</v>
      </c>
      <c r="F7">
        <f t="shared" si="0"/>
        <v>18.283629600000001</v>
      </c>
      <c r="G7">
        <f t="shared" si="0"/>
        <v>18.136592799999999</v>
      </c>
      <c r="H7">
        <f t="shared" si="0"/>
        <v>3.1946471999999999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u Y X 6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L m F +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h f p O d F t W i / A B A A A 3 F g A A E w A c A E Z v c m 1 1 b G F z L 1 N l Y 3 R p b 2 4 x L m 0 g o h g A K K A U A A A A A A A A A A A A A A A A A A A A A A A A A A A A 7 Z P d T t s w F M f v K / U d r H C T S m m 0 Z t B 9 K R d b y l j R W L s l X O E p c u P T Y s 2 x k e 2 w o Y p 3 3 4 l S A Z 0 K y w M 4 N z k + / v t 8 6 m e h c k I r k n f / y Y f h Y D i w 1 8 w A J 7 X g X A J J i Q Q 3 H B D 8 c t 2 Y q v V k 9 j a e 6 a q p Q b n w s 5 A Q Z 1 o 5 P N g w y N 7 T S w v G 0 l P r Y M U U P d N 6 g 3 F m R t w C / b H 4 t C j m W U 7 C i 7 w a 0 Z m w q H W s T b 5 3 y P X a / c Y y 6 I O x 1 J I Z Y e l S N v a C O c l W l 0 5 I O 6 4 Z 5 j G 0 c y 1 u Q M 3 P i q 9 C / Z p j Q W b N K q C c O U a T 6 f i 8 k e P k 1 e Q d 7 T q L 3 R 8 X j K K r G U h R C x S n Q R R E J N O y q Z V N 3 0 b k V F W a C 7 V J J 8 l J E p H v j X a Q u z s J 6 a M Z f 9 M K f o 6 i b k J H w d L o G u 8 4 + Q K M 4 x g C H F f B V i j c 3 e z 8 Y T f M i F z t / B + l z C u G P d r U m e Z p y O y a q Q 1 G L O 5 u 4 D F c Y Z i y a 2 3 q r u D 2 0 o Y H 8 k f b b b D W E m 1 s D o c y P Y 5 b 7 X 1 E t g E Y U w r F A a f G m X K l M 0 w o l D k U E N X U K z A P O i Z l y Q V u 3 F r c T 2 l g Y 6 A z X 3 r l 8 E W J W x V g n 9 W 1 + 7 H g X i h v L x t Y L P S Z d H 1 1 e 2 U d E t 6 P h g O h D m 7 g K S N H w Y 6 S M B k F H h W P i k f l / 6 i 8 9 q h 4 V D w q f V A 5 9 q h 4 V D w q f V A 5 8 a h 4 V D w q f V C Z e l Q 8 K h 6 V P q i 8 8 a h 4 V D w q / 6 D y F 1 B L A Q I t A B Q A A g A I A L m F + k 7 c L D G K q A A A A P g A A A A S A A A A A A A A A A A A A A A A A A A A A A B D b 2 5 m a W c v U G F j a 2 F n Z S 5 4 b W x Q S w E C L Q A U A A I A C A C 5 h f p O D 8 r p q 6 Q A A A D p A A A A E w A A A A A A A A A A A A A A A A D 0 A A A A W 0 N v b n R l b n R f V H l w Z X N d L n h t b F B L A Q I t A B Q A A g A I A L m F + k 5 0 W 1 a L 8 A E A A D c W A A A T A A A A A A A A A A A A A A A A A O U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T A A A A A A A A 0 V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Z U M T U 6 M D A 6 N D g u N z Q w O T A x N V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k b G U v Q 2 h h b m d l Z C B U e X B l L n t m b 2 x k Z X I s M H 0 m c X V v d D s s J n F 1 b 3 Q 7 U 2 V j d G l v b j E v b W l k Z G x l L 0 N o Y W 5 n Z W Q g V H l w Z S 5 7 Z X J y X 2 l u Z G V w Z W 5 k Y W 5 0 X 3 R y Y W l u L D F 9 J n F 1 b 3 Q 7 L C Z x d W 9 0 O 1 N l Y 3 R p b 2 4 x L 2 1 p Z G R s Z S 9 D a G F u Z 2 V k I F R 5 c G U u e 2 V y c l 9 h b G x f Z G l t Z W 5 z c 2 l v b l 9 y Z W d y Z X N z a W 9 u X 3 R y Y W l u L D J 9 J n F 1 b 3 Q 7 L C Z x d W 9 0 O 1 N l Y 3 R p b 2 4 x L 2 1 p Z G R s Z S 9 D a G F u Z 2 V k I F R 5 c G U u e 2 V y c l 9 0 a W 1 l X 3 N l c m l l c 1 9 0 c m F p b i w z f S Z x d W 9 0 O y w m c X V v d D t T Z W N 0 a W 9 u M S 9 t a W R k b G U v Q 2 h h b m d l Z C B U e X B l L n t k Y X R h c 2 V 0 L D R 9 J n F 1 b 3 Q 7 L C Z x d W 9 0 O 1 N l Y 3 R p b 2 4 x L 2 1 p Z G R s Z S 9 D a G F u Z 2 V k I F R 5 c G U u e 2 V y c l 9 p b m R l c F 9 y Z W d y Z X N z a W 9 u X 3 R l c 3 R f d C w 1 f S Z x d W 9 0 O y w m c X V v d D t T Z W N 0 a W 9 u M S 9 t a W R k b G U v Q 2 h h b m d l Z C B U e X B l L n t l c n J f c m V n c m V z c 2 l v b l 9 0 Z X N 0 X 3 Q s N n 0 m c X V v d D s s J n F 1 b 3 Q 7 U 2 V j d G l v b j E v b W l k Z G x l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R k b G U v Q 2 h h b m d l Z C B U e X B l L n t m b 2 x k Z X I s M H 0 m c X V v d D s s J n F 1 b 3 Q 7 U 2 V j d G l v b j E v b W l k Z G x l L 0 N o Y W 5 n Z W Q g V H l w Z S 5 7 Z X J y X 2 l u Z G V w Z W 5 k Y W 5 0 X 3 R y Y W l u L D F 9 J n F 1 b 3 Q 7 L C Z x d W 9 0 O 1 N l Y 3 R p b 2 4 x L 2 1 p Z G R s Z S 9 D a G F u Z 2 V k I F R 5 c G U u e 2 V y c l 9 h b G x f Z G l t Z W 5 z c 2 l v b l 9 y Z W d y Z X N z a W 9 u X 3 R y Y W l u L D J 9 J n F 1 b 3 Q 7 L C Z x d W 9 0 O 1 N l Y 3 R p b 2 4 x L 2 1 p Z G R s Z S 9 D a G F u Z 2 V k I F R 5 c G U u e 2 V y c l 9 0 a W 1 l X 3 N l c m l l c 1 9 0 c m F p b i w z f S Z x d W 9 0 O y w m c X V v d D t T Z W N 0 a W 9 u M S 9 t a W R k b G U v Q 2 h h b m d l Z C B U e X B l L n t k Y X R h c 2 V 0 L D R 9 J n F 1 b 3 Q 7 L C Z x d W 9 0 O 1 N l Y 3 R p b 2 4 x L 2 1 p Z G R s Z S 9 D a G F u Z 2 V k I F R 5 c G U u e 2 V y c l 9 p b m R l c F 9 y Z W d y Z X N z a W 9 u X 3 R l c 3 R f d C w 1 f S Z x d W 9 0 O y w m c X V v d D t T Z W N 0 a W 9 u M S 9 t a W R k b G U v Q 2 h h b m d l Z C B U e X B l L n t l c n J f c m V n c m V z c 2 l v b l 9 0 Z X N 0 X 3 Q s N n 0 m c X V v d D s s J n F 1 b 3 Q 7 U 2 V j d G l v b j E v b W l k Z G x l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k Z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R k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2 V D E 1 O j E 0 O j M 2 L j Y w N D E y M D F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k Z G x l I C g y K S 9 D a G F u Z 2 V k I F R 5 c G U u e 2 Z v b G R l c i w w f S Z x d W 9 0 O y w m c X V v d D t T Z W N 0 a W 9 u M S 9 t a W R k b G U g K D I p L 0 N o Y W 5 n Z W Q g V H l w Z S 5 7 Z X J y X 2 l u Z G V w Z W 5 k Y W 5 0 X 3 R y Y W l u L D F 9 J n F 1 b 3 Q 7 L C Z x d W 9 0 O 1 N l Y 3 R p b 2 4 x L 2 1 p Z G R s Z S A o M i k v Q 2 h h b m d l Z C B U e X B l L n t l c n J f Y W x s X 2 R p b W V u c 3 N p b 2 5 f c m V n c m V z c 2 l v b l 9 0 c m F p b i w y f S Z x d W 9 0 O y w m c X V v d D t T Z W N 0 a W 9 u M S 9 t a W R k b G U g K D I p L 0 N o Y W 5 n Z W Q g V H l w Z S 5 7 Z X J y X 3 R p b W V f c 2 V y a W V z X 3 R y Y W l u L D N 9 J n F 1 b 3 Q 7 L C Z x d W 9 0 O 1 N l Y 3 R p b 2 4 x L 2 1 p Z G R s Z S A o M i k v Q 2 h h b m d l Z C B U e X B l L n t k Y X R h c 2 V 0 L D R 9 J n F 1 b 3 Q 7 L C Z x d W 9 0 O 1 N l Y 3 R p b 2 4 x L 2 1 p Z G R s Z S A o M i k v Q 2 h h b m d l Z C B U e X B l L n t l c n J f a W 5 k Z X B f c m V n c m V z c 2 l v b l 9 0 Z X N 0 X 3 Q s N X 0 m c X V v d D s s J n F 1 b 3 Q 7 U 2 V j d G l v b j E v b W l k Z G x l I C g y K S 9 D a G F u Z 2 V k I F R 5 c G U u e 2 V y c l 9 y Z W d y Z X N z a W 9 u X 3 R l c 3 R f d C w 2 f S Z x d W 9 0 O y w m c X V v d D t T Z W N 0 a W 9 u M S 9 t a W R k b G U g K D I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R k b G U g K D I p L 0 N o Y W 5 n Z W Q g V H l w Z S 5 7 Z m 9 s Z G V y L D B 9 J n F 1 b 3 Q 7 L C Z x d W 9 0 O 1 N l Y 3 R p b 2 4 x L 2 1 p Z G R s Z S A o M i k v Q 2 h h b m d l Z C B U e X B l L n t l c n J f a W 5 k Z X B l b m R h b n R f d H J h a W 4 s M X 0 m c X V v d D s s J n F 1 b 3 Q 7 U 2 V j d G l v b j E v b W l k Z G x l I C g y K S 9 D a G F u Z 2 V k I F R 5 c G U u e 2 V y c l 9 h b G x f Z G l t Z W 5 z c 2 l v b l 9 y Z W d y Z X N z a W 9 u X 3 R y Y W l u L D J 9 J n F 1 b 3 Q 7 L C Z x d W 9 0 O 1 N l Y 3 R p b 2 4 x L 2 1 p Z G R s Z S A o M i k v Q 2 h h b m d l Z C B U e X B l L n t l c n J f d G l t Z V 9 z Z X J p Z X N f d H J h a W 4 s M 3 0 m c X V v d D s s J n F 1 b 3 Q 7 U 2 V j d G l v b j E v b W l k Z G x l I C g y K S 9 D a G F u Z 2 V k I F R 5 c G U u e 2 R h d G F z Z X Q s N H 0 m c X V v d D s s J n F 1 b 3 Q 7 U 2 V j d G l v b j E v b W l k Z G x l I C g y K S 9 D a G F u Z 2 V k I F R 5 c G U u e 2 V y c l 9 p b m R l c F 9 y Z W d y Z X N z a W 9 u X 3 R l c 3 R f d C w 1 f S Z x d W 9 0 O y w m c X V v d D t T Z W N 0 a W 9 u M S 9 t a W R k b G U g K D I p L 0 N o Y W 5 n Z W Q g V H l w Z S 5 7 Z X J y X 3 J l Z 3 J l c 3 N p b 2 5 f d G V z d F 9 0 L D Z 9 J n F 1 b 3 Q 7 L C Z x d W 9 0 O 1 N l Y 3 R p b 2 4 x L 2 1 p Z G R s Z S A o M i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k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N l Q x N T o x O T o 1 O C 4 w M j k 3 M T M w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Z G R s Z S A o M y k v Q 2 h h b m d l Z C B U e X B l L n t m b 2 x k Z X I s M H 0 m c X V v d D s s J n F 1 b 3 Q 7 U 2 V j d G l v b j E v b W l k Z G x l I C g z K S 9 D a G F u Z 2 V k I F R 5 c G U u e 2 V y c l 9 p b m R l c G V u Z G F u d F 9 0 c m F p b i w x f S Z x d W 9 0 O y w m c X V v d D t T Z W N 0 a W 9 u M S 9 t a W R k b G U g K D M p L 0 N o Y W 5 n Z W Q g V H l w Z S 5 7 Z X J y X 2 F s b F 9 k a W 1 l b n N z a W 9 u X 3 J l Z 3 J l c 3 N p b 2 5 f d H J h a W 4 s M n 0 m c X V v d D s s J n F 1 b 3 Q 7 U 2 V j d G l v b j E v b W l k Z G x l I C g z K S 9 D a G F u Z 2 V k I F R 5 c G U u e 2 V y c l 9 0 a W 1 l X 3 N l c m l l c 1 9 0 c m F p b i w z f S Z x d W 9 0 O y w m c X V v d D t T Z W N 0 a W 9 u M S 9 t a W R k b G U g K D M p L 0 N o Y W 5 n Z W Q g V H l w Z S 5 7 Z G F 0 Y X N l d C w 0 f S Z x d W 9 0 O y w m c X V v d D t T Z W N 0 a W 9 u M S 9 t a W R k b G U g K D M p L 0 N o Y W 5 n Z W Q g V H l w Z S 5 7 Z X J y X 2 l u Z G V w X 3 J l Z 3 J l c 3 N p b 2 5 f d G V z d F 9 0 L D V 9 J n F 1 b 3 Q 7 L C Z x d W 9 0 O 1 N l Y 3 R p b 2 4 x L 2 1 p Z G R s Z S A o M y k v Q 2 h h b m d l Z C B U e X B l L n t l c n J f c m V n c m V z c 2 l v b l 9 0 Z X N 0 X 3 Q s N n 0 m c X V v d D s s J n F 1 b 3 Q 7 U 2 V j d G l v b j E v b W l k Z G x l I C g z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l k Z G x l I C g z K S 9 D a G F u Z 2 V k I F R 5 c G U u e 2 Z v b G R l c i w w f S Z x d W 9 0 O y w m c X V v d D t T Z W N 0 a W 9 u M S 9 t a W R k b G U g K D M p L 0 N o Y W 5 n Z W Q g V H l w Z S 5 7 Z X J y X 2 l u Z G V w Z W 5 k Y W 5 0 X 3 R y Y W l u L D F 9 J n F 1 b 3 Q 7 L C Z x d W 9 0 O 1 N l Y 3 R p b 2 4 x L 2 1 p Z G R s Z S A o M y k v Q 2 h h b m d l Z C B U e X B l L n t l c n J f Y W x s X 2 R p b W V u c 3 N p b 2 5 f c m V n c m V z c 2 l v b l 9 0 c m F p b i w y f S Z x d W 9 0 O y w m c X V v d D t T Z W N 0 a W 9 u M S 9 t a W R k b G U g K D M p L 0 N o Y W 5 n Z W Q g V H l w Z S 5 7 Z X J y X 3 R p b W V f c 2 V y a W V z X 3 R y Y W l u L D N 9 J n F 1 b 3 Q 7 L C Z x d W 9 0 O 1 N l Y 3 R p b 2 4 x L 2 1 p Z G R s Z S A o M y k v Q 2 h h b m d l Z C B U e X B l L n t k Y X R h c 2 V 0 L D R 9 J n F 1 b 3 Q 7 L C Z x d W 9 0 O 1 N l Y 3 R p b 2 4 x L 2 1 p Z G R s Z S A o M y k v Q 2 h h b m d l Z C B U e X B l L n t l c n J f a W 5 k Z X B f c m V n c m V z c 2 l v b l 9 0 Z X N 0 X 3 Q s N X 0 m c X V v d D s s J n F 1 b 3 Q 7 U 2 V j d G l v b j E v b W l k Z G x l I C g z K S 9 D a G F u Z 2 V k I F R 5 c G U u e 2 V y c l 9 y Z W d y Z X N z a W 9 u X 3 R l c 3 R f d C w 2 f S Z x d W 9 0 O y w m c X V v d D t T Z W N 0 a W 9 u M S 9 t a W R k b G U g K D M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k Z G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R k b G V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2 V D E 1 O j I 3 O j U 1 L j g w O D M y N j B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k Z G x l I C g 0 K S 9 D a G F u Z 2 V k I F R 5 c G U u e 2 Z v b G R l c i w w f S Z x d W 9 0 O y w m c X V v d D t T Z W N 0 a W 9 u M S 9 t a W R k b G U g K D Q p L 0 N o Y W 5 n Z W Q g V H l w Z S 5 7 Z X J y X 2 l u Z G V w Z W 5 k Y W 5 0 X 3 R y Y W l u L D F 9 J n F 1 b 3 Q 7 L C Z x d W 9 0 O 1 N l Y 3 R p b 2 4 x L 2 1 p Z G R s Z S A o N C k v Q 2 h h b m d l Z C B U e X B l L n t l c n J f Y W x s X 2 R p b W V u c 3 N p b 2 5 f c m V n c m V z c 2 l v b l 9 0 c m F p b i w y f S Z x d W 9 0 O y w m c X V v d D t T Z W N 0 a W 9 u M S 9 t a W R k b G U g K D Q p L 0 N o Y W 5 n Z W Q g V H l w Z S 5 7 Z X J y X 3 R p b W V f c 2 V y a W V z X 3 R y Y W l u L D N 9 J n F 1 b 3 Q 7 L C Z x d W 9 0 O 1 N l Y 3 R p b 2 4 x L 2 1 p Z G R s Z S A o N C k v Q 2 h h b m d l Z C B U e X B l L n t k Y X R h c 2 V 0 L D R 9 J n F 1 b 3 Q 7 L C Z x d W 9 0 O 1 N l Y 3 R p b 2 4 x L 2 1 p Z G R s Z S A o N C k v Q 2 h h b m d l Z C B U e X B l L n t l c n J f a W 5 k Z X B f c m V n c m V z c 2 l v b l 9 0 Z X N 0 X 3 Q s N X 0 m c X V v d D s s J n F 1 b 3 Q 7 U 2 V j d G l v b j E v b W l k Z G x l I C g 0 K S 9 D a G F u Z 2 V k I F R 5 c G U u e 2 V y c l 9 y Z W d y Z X N z a W 9 u X 3 R l c 3 R f d C w 2 f S Z x d W 9 0 O y w m c X V v d D t T Z W N 0 a W 9 u M S 9 t a W R k b G U g K D Q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R k b G U g K D Q p L 0 N o Y W 5 n Z W Q g V H l w Z S 5 7 Z m 9 s Z G V y L D B 9 J n F 1 b 3 Q 7 L C Z x d W 9 0 O 1 N l Y 3 R p b 2 4 x L 2 1 p Z G R s Z S A o N C k v Q 2 h h b m d l Z C B U e X B l L n t l c n J f a W 5 k Z X B l b m R h b n R f d H J h a W 4 s M X 0 m c X V v d D s s J n F 1 b 3 Q 7 U 2 V j d G l v b j E v b W l k Z G x l I C g 0 K S 9 D a G F u Z 2 V k I F R 5 c G U u e 2 V y c l 9 h b G x f Z G l t Z W 5 z c 2 l v b l 9 y Z W d y Z X N z a W 9 u X 3 R y Y W l u L D J 9 J n F 1 b 3 Q 7 L C Z x d W 9 0 O 1 N l Y 3 R p b 2 4 x L 2 1 p Z G R s Z S A o N C k v Q 2 h h b m d l Z C B U e X B l L n t l c n J f d G l t Z V 9 z Z X J p Z X N f d H J h a W 4 s M 3 0 m c X V v d D s s J n F 1 b 3 Q 7 U 2 V j d G l v b j E v b W l k Z G x l I C g 0 K S 9 D a G F u Z 2 V k I F R 5 c G U u e 2 R h d G F z Z X Q s N H 0 m c X V v d D s s J n F 1 b 3 Q 7 U 2 V j d G l v b j E v b W l k Z G x l I C g 0 K S 9 D a G F u Z 2 V k I F R 5 c G U u e 2 V y c l 9 p b m R l c F 9 y Z W d y Z X N z a W 9 u X 3 R l c 3 R f d C w 1 f S Z x d W 9 0 O y w m c X V v d D t T Z W N 0 a W 9 u M S 9 t a W R k b G U g K D Q p L 0 N o Y W 5 n Z W Q g V H l w Z S 5 7 Z X J y X 3 J l Z 3 J l c 3 N p b 2 5 f d G V z d F 9 0 L D Z 9 J n F 1 b 3 Q 7 L C Z x d W 9 0 O 1 N l Y 3 R p b 2 4 x L 2 1 p Z G R s Z S A o N C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k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p Z G R s Z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Z U M T U 6 M z I 6 M z Q u M D Y y O D c 0 N l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k b G U g K D U p L 0 N o Y W 5 n Z W Q g V H l w Z S 5 7 Z m 9 s Z G V y L D B 9 J n F 1 b 3 Q 7 L C Z x d W 9 0 O 1 N l Y 3 R p b 2 4 x L 2 1 p Z G R s Z S A o N S k v Q 2 h h b m d l Z C B U e X B l L n t l c n J f a W 5 k Z X B l b m R h b n R f d H J h a W 4 s M X 0 m c X V v d D s s J n F 1 b 3 Q 7 U 2 V j d G l v b j E v b W l k Z G x l I C g 1 K S 9 D a G F u Z 2 V k I F R 5 c G U u e 2 V y c l 9 h b G x f Z G l t Z W 5 z c 2 l v b l 9 y Z W d y Z X N z a W 9 u X 3 R y Y W l u L D J 9 J n F 1 b 3 Q 7 L C Z x d W 9 0 O 1 N l Y 3 R p b 2 4 x L 2 1 p Z G R s Z S A o N S k v Q 2 h h b m d l Z C B U e X B l L n t l c n J f d G l t Z V 9 z Z X J p Z X N f d H J h a W 4 s M 3 0 m c X V v d D s s J n F 1 b 3 Q 7 U 2 V j d G l v b j E v b W l k Z G x l I C g 1 K S 9 D a G F u Z 2 V k I F R 5 c G U u e 2 R h d G F z Z X Q s N H 0 m c X V v d D s s J n F 1 b 3 Q 7 U 2 V j d G l v b j E v b W l k Z G x l I C g 1 K S 9 D a G F u Z 2 V k I F R 5 c G U u e 2 V y c l 9 p b m R l c F 9 y Z W d y Z X N z a W 9 u X 3 R l c 3 R f d C w 1 f S Z x d W 9 0 O y w m c X V v d D t T Z W N 0 a W 9 u M S 9 t a W R k b G U g K D U p L 0 N o Y W 5 n Z W Q g V H l w Z S 5 7 Z X J y X 3 J l Z 3 J l c 3 N p b 2 5 f d G V z d F 9 0 L D Z 9 J n F 1 b 3 Q 7 L C Z x d W 9 0 O 1 N l Y 3 R p b 2 4 x L 2 1 p Z G R s Z S A o N S k v Q 2 h h b m d l Z C B U e X B l L n t l c n J f d G l t Z V 9 z Z X J p Z X N f d G V z d F 9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p Z G R s Z S A o N S k v Q 2 h h b m d l Z C B U e X B l L n t m b 2 x k Z X I s M H 0 m c X V v d D s s J n F 1 b 3 Q 7 U 2 V j d G l v b j E v b W l k Z G x l I C g 1 K S 9 D a G F u Z 2 V k I F R 5 c G U u e 2 V y c l 9 p b m R l c G V u Z G F u d F 9 0 c m F p b i w x f S Z x d W 9 0 O y w m c X V v d D t T Z W N 0 a W 9 u M S 9 t a W R k b G U g K D U p L 0 N o Y W 5 n Z W Q g V H l w Z S 5 7 Z X J y X 2 F s b F 9 k a W 1 l b n N z a W 9 u X 3 J l Z 3 J l c 3 N p b 2 5 f d H J h a W 4 s M n 0 m c X V v d D s s J n F 1 b 3 Q 7 U 2 V j d G l v b j E v b W l k Z G x l I C g 1 K S 9 D a G F u Z 2 V k I F R 5 c G U u e 2 V y c l 9 0 a W 1 l X 3 N l c m l l c 1 9 0 c m F p b i w z f S Z x d W 9 0 O y w m c X V v d D t T Z W N 0 a W 9 u M S 9 t a W R k b G U g K D U p L 0 N o Y W 5 n Z W Q g V H l w Z S 5 7 Z G F 0 Y X N l d C w 0 f S Z x d W 9 0 O y w m c X V v d D t T Z W N 0 a W 9 u M S 9 t a W R k b G U g K D U p L 0 N o Y W 5 n Z W Q g V H l w Z S 5 7 Z X J y X 2 l u Z G V w X 3 J l Z 3 J l c 3 N p b 2 5 f d G V z d F 9 0 L D V 9 J n F 1 b 3 Q 7 L C Z x d W 9 0 O 1 N l Y 3 R p b 2 4 x L 2 1 p Z G R s Z S A o N S k v Q 2 h h b m d l Z C B U e X B l L n t l c n J f c m V n c m V z c 2 l v b l 9 0 Z X N 0 X 3 Q s N n 0 m c X V v d D s s J n F 1 b 3 Q 7 U 2 V j d G l v b j E v b W l k Z G x l I C g 1 K S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Z G R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l k Z G x l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N l Q x N T o z O D o 1 M i 4 y M j I 3 N j c 5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Z G R s Z S A o N i k v Q 2 h h b m d l Z C B U e X B l L n t m b 2 x k Z X I s M H 0 m c X V v d D s s J n F 1 b 3 Q 7 U 2 V j d G l v b j E v b W l k Z G x l I C g 2 K S 9 D a G F u Z 2 V k I F R 5 c G U u e 2 V y c l 9 p b m R l c G V u Z G F u d F 9 0 c m F p b i w x f S Z x d W 9 0 O y w m c X V v d D t T Z W N 0 a W 9 u M S 9 t a W R k b G U g K D Y p L 0 N o Y W 5 n Z W Q g V H l w Z S 5 7 Z X J y X 2 F s b F 9 k a W 1 l b n N z a W 9 u X 3 J l Z 3 J l c 3 N p b 2 5 f d H J h a W 4 s M n 0 m c X V v d D s s J n F 1 b 3 Q 7 U 2 V j d G l v b j E v b W l k Z G x l I C g 2 K S 9 D a G F u Z 2 V k I F R 5 c G U u e 2 V y c l 9 0 a W 1 l X 3 N l c m l l c 1 9 0 c m F p b i w z f S Z x d W 9 0 O y w m c X V v d D t T Z W N 0 a W 9 u M S 9 t a W R k b G U g K D Y p L 0 N o Y W 5 n Z W Q g V H l w Z S 5 7 Z G F 0 Y X N l d C w 0 f S Z x d W 9 0 O y w m c X V v d D t T Z W N 0 a W 9 u M S 9 t a W R k b G U g K D Y p L 0 N o Y W 5 n Z W Q g V H l w Z S 5 7 Z X J y X 2 l u Z G V w X 3 J l Z 3 J l c 3 N p b 2 5 f d G V z d F 9 0 L D V 9 J n F 1 b 3 Q 7 L C Z x d W 9 0 O 1 N l Y 3 R p b 2 4 x L 2 1 p Z G R s Z S A o N i k v Q 2 h h b m d l Z C B U e X B l L n t l c n J f c m V n c m V z c 2 l v b l 9 0 Z X N 0 X 3 Q s N n 0 m c X V v d D s s J n F 1 b 3 Q 7 U 2 V j d G l v b j E v b W l k Z G x l I C g 2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l k Z G x l I C g 2 K S 9 D a G F u Z 2 V k I F R 5 c G U u e 2 Z v b G R l c i w w f S Z x d W 9 0 O y w m c X V v d D t T Z W N 0 a W 9 u M S 9 t a W R k b G U g K D Y p L 0 N o Y W 5 n Z W Q g V H l w Z S 5 7 Z X J y X 2 l u Z G V w Z W 5 k Y W 5 0 X 3 R y Y W l u L D F 9 J n F 1 b 3 Q 7 L C Z x d W 9 0 O 1 N l Y 3 R p b 2 4 x L 2 1 p Z G R s Z S A o N i k v Q 2 h h b m d l Z C B U e X B l L n t l c n J f Y W x s X 2 R p b W V u c 3 N p b 2 5 f c m V n c m V z c 2 l v b l 9 0 c m F p b i w y f S Z x d W 9 0 O y w m c X V v d D t T Z W N 0 a W 9 u M S 9 t a W R k b G U g K D Y p L 0 N o Y W 5 n Z W Q g V H l w Z S 5 7 Z X J y X 3 R p b W V f c 2 V y a W V z X 3 R y Y W l u L D N 9 J n F 1 b 3 Q 7 L C Z x d W 9 0 O 1 N l Y 3 R p b 2 4 x L 2 1 p Z G R s Z S A o N i k v Q 2 h h b m d l Z C B U e X B l L n t k Y X R h c 2 V 0 L D R 9 J n F 1 b 3 Q 7 L C Z x d W 9 0 O 1 N l Y 3 R p b 2 4 x L 2 1 p Z G R s Z S A o N i k v Q 2 h h b m d l Z C B U e X B l L n t l c n J f a W 5 k Z X B f c m V n c m V z c 2 l v b l 9 0 Z X N 0 X 3 Q s N X 0 m c X V v d D s s J n F 1 b 3 Q 7 U 2 V j d G l v b j E v b W l k Z G x l I C g 2 K S 9 D a G F u Z 2 V k I F R 5 c G U u e 2 V y c l 9 y Z W d y Z X N z a W 9 u X 3 R l c 3 R f d C w 2 f S Z x d W 9 0 O y w m c X V v d D t T Z W N 0 a W 9 u M S 9 t a W R k b G U g K D Y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k Z G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R k b G V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2 V D E 1 O j Q 1 O j U w L j E z N T Y 4 O T V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k Z G x l I C g 3 K S 9 D a G F u Z 2 V k I F R 5 c G U u e 2 Z v b G R l c i w w f S Z x d W 9 0 O y w m c X V v d D t T Z W N 0 a W 9 u M S 9 t a W R k b G U g K D c p L 0 N o Y W 5 n Z W Q g V H l w Z S 5 7 Z X J y X 2 l u Z G V w Z W 5 k Y W 5 0 X 3 R y Y W l u L D F 9 J n F 1 b 3 Q 7 L C Z x d W 9 0 O 1 N l Y 3 R p b 2 4 x L 2 1 p Z G R s Z S A o N y k v Q 2 h h b m d l Z C B U e X B l L n t l c n J f Y W x s X 2 R p b W V u c 3 N p b 2 5 f c m V n c m V z c 2 l v b l 9 0 c m F p b i w y f S Z x d W 9 0 O y w m c X V v d D t T Z W N 0 a W 9 u M S 9 t a W R k b G U g K D c p L 0 N o Y W 5 n Z W Q g V H l w Z S 5 7 Z X J y X 3 R p b W V f c 2 V y a W V z X 3 R y Y W l u L D N 9 J n F 1 b 3 Q 7 L C Z x d W 9 0 O 1 N l Y 3 R p b 2 4 x L 2 1 p Z G R s Z S A o N y k v Q 2 h h b m d l Z C B U e X B l L n t k Y X R h c 2 V 0 L D R 9 J n F 1 b 3 Q 7 L C Z x d W 9 0 O 1 N l Y 3 R p b 2 4 x L 2 1 p Z G R s Z S A o N y k v Q 2 h h b m d l Z C B U e X B l L n t l c n J f a W 5 k Z X B f c m V n c m V z c 2 l v b l 9 0 Z X N 0 X 3 Q s N X 0 m c X V v d D s s J n F 1 b 3 Q 7 U 2 V j d G l v b j E v b W l k Z G x l I C g 3 K S 9 D a G F u Z 2 V k I F R 5 c G U u e 2 V y c l 9 y Z W d y Z X N z a W 9 u X 3 R l c 3 R f d C w 2 f S Z x d W 9 0 O y w m c X V v d D t T Z W N 0 a W 9 u M S 9 t a W R k b G U g K D c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R k b G U g K D c p L 0 N o Y W 5 n Z W Q g V H l w Z S 5 7 Z m 9 s Z G V y L D B 9 J n F 1 b 3 Q 7 L C Z x d W 9 0 O 1 N l Y 3 R p b 2 4 x L 2 1 p Z G R s Z S A o N y k v Q 2 h h b m d l Z C B U e X B l L n t l c n J f a W 5 k Z X B l b m R h b n R f d H J h a W 4 s M X 0 m c X V v d D s s J n F 1 b 3 Q 7 U 2 V j d G l v b j E v b W l k Z G x l I C g 3 K S 9 D a G F u Z 2 V k I F R 5 c G U u e 2 V y c l 9 h b G x f Z G l t Z W 5 z c 2 l v b l 9 y Z W d y Z X N z a W 9 u X 3 R y Y W l u L D J 9 J n F 1 b 3 Q 7 L C Z x d W 9 0 O 1 N l Y 3 R p b 2 4 x L 2 1 p Z G R s Z S A o N y k v Q 2 h h b m d l Z C B U e X B l L n t l c n J f d G l t Z V 9 z Z X J p Z X N f d H J h a W 4 s M 3 0 m c X V v d D s s J n F 1 b 3 Q 7 U 2 V j d G l v b j E v b W l k Z G x l I C g 3 K S 9 D a G F u Z 2 V k I F R 5 c G U u e 2 R h d G F z Z X Q s N H 0 m c X V v d D s s J n F 1 b 3 Q 7 U 2 V j d G l v b j E v b W l k Z G x l I C g 3 K S 9 D a G F u Z 2 V k I F R 5 c G U u e 2 V y c l 9 p b m R l c F 9 y Z W d y Z X N z a W 9 u X 3 R l c 3 R f d C w 1 f S Z x d W 9 0 O y w m c X V v d D t T Z W N 0 a W 9 u M S 9 t a W R k b G U g K D c p L 0 N o Y W 5 n Z W Q g V H l w Z S 5 7 Z X J y X 3 J l Z 3 J l c 3 N p b 2 5 f d G V z d F 9 0 L D Z 9 J n F 1 b 3 Q 7 L C Z x d W 9 0 O 1 N l Y 3 R p b 2 4 x L 2 1 p Z G R s Z S A o N y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k b G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8 Z 6 + 3 Z 8 L T L E O + 5 u D n R V s A A A A A A I A A A A A A B B m A A A A A Q A A I A A A A J h c h T 2 / S Q Z H G g Q n j k a F W e W A o n b Q 2 y a e c g 8 Z 0 c 4 k Z d W D A A A A A A 6 A A A A A A g A A I A A A A B u / J x 2 X c N 8 7 T V F I a / 9 q Z 2 p r 9 B s g D I j D k v W f 4 R f i k X v l U A A A A I F q p e 7 J C z d J / 6 H J 1 6 g 0 u h t P T L U Q 3 7 J X u 0 t w 2 c 8 Q O 5 4 Z R h 4 F y L u W x t a 9 q z D / P 3 Q z g Z 3 P U 2 K W 8 s h I 3 f X O 8 k v j / Z h l P a e S X L T 2 p u I 3 w G d e + Q 1 f Q A A A A B E 5 R k s z / x a 6 f l E D u m q 0 J X J q K / y F + q a W d o U v J K h d H x A t f 5 x v q 4 d x / 2 W Y T b B Y q o a Y i / x w G K m T S 1 8 g Z Q 1 6 1 J S 5 i J w = < / D a t a M a s h u p > 
</file>

<file path=customXml/itemProps1.xml><?xml version="1.0" encoding="utf-8"?>
<ds:datastoreItem xmlns:ds="http://schemas.openxmlformats.org/officeDocument/2006/customXml" ds:itemID="{2C790505-99F9-4968-9332-D48D6711BD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2019-07-26T15:00:11Z</dcterms:created>
  <dcterms:modified xsi:type="dcterms:W3CDTF">2019-07-30T12:45:16Z</dcterms:modified>
</cp:coreProperties>
</file>