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an\Google Drive\ROBOTICS (MSc)\Dissertation\DissertationSoftware\Software\Polaris\PlusMatlabUtils-master\MatlabOpenIGTLinkInterface\data\29-Jul-2019\"/>
    </mc:Choice>
  </mc:AlternateContent>
  <xr:revisionPtr revIDLastSave="0" documentId="13_ncr:1_{B130C8C3-6297-4A10-8193-964B377A7C1D}" xr6:coauthVersionLast="43" xr6:coauthVersionMax="43" xr10:uidLastSave="{00000000-0000-0000-0000-000000000000}"/>
  <bookViews>
    <workbookView xWindow="12750" yWindow="-16200" windowWidth="20730" windowHeight="11310" activeTab="6" xr2:uid="{021DC2F7-D4FC-48D1-89BB-D69990D55395}"/>
  </bookViews>
  <sheets>
    <sheet name="test" sheetId="2" r:id="rId1"/>
    <sheet name="a" sheetId="3" r:id="rId2"/>
    <sheet name="b" sheetId="4" r:id="rId3"/>
    <sheet name="c" sheetId="7" r:id="rId4"/>
    <sheet name="d" sheetId="6" r:id="rId5"/>
    <sheet name="e" sheetId="8" r:id="rId6"/>
    <sheet name="Sheet1" sheetId="1" r:id="rId7"/>
  </sheets>
  <definedNames>
    <definedName name="ExternalData_1" localSheetId="1" hidden="1">a!$A$1:$H$126</definedName>
    <definedName name="ExternalData_1" localSheetId="2" hidden="1">b!$A$1:$H$126</definedName>
    <definedName name="ExternalData_1" localSheetId="3" hidden="1">'c'!$A$1:$H$126</definedName>
    <definedName name="ExternalData_1" localSheetId="4" hidden="1">d!$A$1:$H$126</definedName>
    <definedName name="ExternalData_1" localSheetId="5" hidden="1">e!$A$1:$H$126</definedName>
    <definedName name="ExternalData_1" localSheetId="0" hidden="1">test!$A$1:$H$126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C8" i="1"/>
  <c r="H7" i="1" l="1"/>
  <c r="G7" i="1"/>
  <c r="F7" i="1"/>
  <c r="E7" i="1"/>
  <c r="D7" i="1"/>
  <c r="C7" i="1"/>
  <c r="C127" i="8"/>
  <c r="D127" i="8"/>
  <c r="E127" i="8"/>
  <c r="F127" i="8"/>
  <c r="G127" i="8"/>
  <c r="H127" i="8"/>
  <c r="B127" i="8"/>
  <c r="H5" i="1"/>
  <c r="G5" i="1"/>
  <c r="F5" i="1"/>
  <c r="E5" i="1"/>
  <c r="D5" i="1"/>
  <c r="C5" i="1"/>
  <c r="C127" i="7"/>
  <c r="D127" i="7"/>
  <c r="E127" i="7"/>
  <c r="F127" i="7"/>
  <c r="G127" i="7"/>
  <c r="H127" i="7"/>
  <c r="B127" i="7"/>
  <c r="H6" i="1"/>
  <c r="G6" i="1"/>
  <c r="F6" i="1"/>
  <c r="E6" i="1"/>
  <c r="D6" i="1"/>
  <c r="C6" i="1"/>
  <c r="C127" i="6"/>
  <c r="D127" i="6"/>
  <c r="E127" i="6"/>
  <c r="F127" i="6"/>
  <c r="G127" i="6"/>
  <c r="H127" i="6"/>
  <c r="B127" i="6"/>
  <c r="H4" i="1" l="1"/>
  <c r="G4" i="1"/>
  <c r="F4" i="1"/>
  <c r="E4" i="1"/>
  <c r="D4" i="1"/>
  <c r="C4" i="1"/>
  <c r="C127" i="4"/>
  <c r="D127" i="4"/>
  <c r="E127" i="4"/>
  <c r="F127" i="4"/>
  <c r="G127" i="4"/>
  <c r="H127" i="4"/>
  <c r="B127" i="4"/>
  <c r="H3" i="1"/>
  <c r="G3" i="1"/>
  <c r="F3" i="1"/>
  <c r="E3" i="1"/>
  <c r="D3" i="1"/>
  <c r="C3" i="1"/>
  <c r="C127" i="3"/>
  <c r="D127" i="3"/>
  <c r="E127" i="3"/>
  <c r="F127" i="3"/>
  <c r="G127" i="3"/>
  <c r="H127" i="3"/>
  <c r="B127" i="3"/>
  <c r="C127" i="2"/>
  <c r="D127" i="2"/>
  <c r="E127" i="2"/>
  <c r="F127" i="2"/>
  <c r="G127" i="2"/>
  <c r="H127" i="2"/>
  <c r="B1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AC4E04-461F-468A-8CC2-61AB37823BD6}" keepAlive="1" name="Query - thumb" description="Connection to the 'thumb' query in the workbook." type="5" refreshedVersion="6" background="1" saveData="1">
    <dbPr connection="Provider=Microsoft.Mashup.OleDb.1;Data Source=$Workbook$;Location=thumb;Extended Properties=&quot;&quot;" command="SELECT * FROM [thumb]"/>
  </connection>
  <connection id="2" xr16:uid="{907339A9-D141-47F1-AF39-DF523991B18F}" keepAlive="1" name="Query - thumb (2)" description="Connection to the 'thumb (2)' query in the workbook." type="5" refreshedVersion="6" background="1" saveData="1">
    <dbPr connection="Provider=Microsoft.Mashup.OleDb.1;Data Source=$Workbook$;Location=thumb (2);Extended Properties=&quot;&quot;" command="SELECT * FROM [thumb (2)]"/>
  </connection>
  <connection id="3" xr16:uid="{EAF5482F-BDB2-4A4B-9C91-C0BEFAB1D35E}" keepAlive="1" name="Query - thumb (3)" description="Connection to the 'thumb (3)' query in the workbook." type="5" refreshedVersion="6" background="1" saveData="1">
    <dbPr connection="Provider=Microsoft.Mashup.OleDb.1;Data Source=$Workbook$;Location=thumb (3);Extended Properties=&quot;&quot;" command="SELECT * FROM [thumb (3)]"/>
  </connection>
  <connection id="4" xr16:uid="{C07D0474-7B21-475E-8423-E52887BD0890}" keepAlive="1" name="Query - thumb (4)" description="Connection to the 'thumb (4)' query in the workbook." type="5" refreshedVersion="6" background="1" saveData="1">
    <dbPr connection="Provider=Microsoft.Mashup.OleDb.1;Data Source=$Workbook$;Location=thumb (4);Extended Properties=&quot;&quot;" command="SELECT * FROM [thumb (4)]"/>
  </connection>
  <connection id="5" xr16:uid="{7D55D90B-CF28-4DCF-A661-DE580767A1B9}" keepAlive="1" name="Query - thumb (5)" description="Connection to the 'thumb (5)' query in the workbook." type="5" refreshedVersion="6" background="1" saveData="1">
    <dbPr connection="Provider=Microsoft.Mashup.OleDb.1;Data Source=$Workbook$;Location=thumb (5);Extended Properties=&quot;&quot;" command="SELECT * FROM [thumb (5)]"/>
  </connection>
  <connection id="6" xr16:uid="{5CCDFD24-8B17-49C6-8926-97B5549C9F4A}" keepAlive="1" name="Query - thumb (6)" description="Connection to the 'thumb (6)' query in the workbook." type="5" refreshedVersion="6" background="1" saveData="1">
    <dbPr connection="Provider=Microsoft.Mashup.OleDb.1;Data Source=$Workbook$;Location=thumb (6);Extended Properties=&quot;&quot;" command="SELECT * FROM [thumb (6)]"/>
  </connection>
  <connection id="7" xr16:uid="{B26D3530-05B0-46C8-8E6A-3567E47E791D}" keepAlive="1" name="Query - thumb (7)" description="Connection to the 'thumb (7)' query in the workbook." type="5" refreshedVersion="6" background="1" saveData="1">
    <dbPr connection="Provider=Microsoft.Mashup.OleDb.1;Data Source=$Workbook$;Location=thumb (7);Extended Properties=&quot;&quot;" command="SELECT * FROM [thumb (7)]"/>
  </connection>
</connections>
</file>

<file path=xl/sharedStrings.xml><?xml version="1.0" encoding="utf-8"?>
<sst xmlns="http://schemas.openxmlformats.org/spreadsheetml/2006/main" count="67" uniqueCount="21">
  <si>
    <t>folder</t>
  </si>
  <si>
    <t>err_independant_train</t>
  </si>
  <si>
    <t>err_all_dimenssion_regression_train</t>
  </si>
  <si>
    <t>err_time_series_train</t>
  </si>
  <si>
    <t>dataset</t>
  </si>
  <si>
    <t>err_indep_regression_test_t</t>
  </si>
  <si>
    <t>err_regression_test_t</t>
  </si>
  <si>
    <t>err_time_series_test_t</t>
  </si>
  <si>
    <t>a</t>
  </si>
  <si>
    <t>b</t>
  </si>
  <si>
    <t>c</t>
  </si>
  <si>
    <t>d</t>
  </si>
  <si>
    <t>e</t>
  </si>
  <si>
    <t>indep</t>
  </si>
  <si>
    <t>all</t>
  </si>
  <si>
    <t>time</t>
  </si>
  <si>
    <t>[2 2 2]</t>
  </si>
  <si>
    <t>[3 3 3]</t>
  </si>
  <si>
    <t>[5 5 5]</t>
  </si>
  <si>
    <t>[7 7 7]</t>
  </si>
  <si>
    <t>[10 10 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</si>
</sst>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FF1376C-7DAC-4B9B-B255-E683476BDD53}" autoFormatId="16" applyNumberFormats="0" applyBorderFormats="0" applyFontFormats="0" applyPatternFormats="0" applyAlignmentFormats="0" applyWidthHeightFormats="0">
  <queryTableRefresh nextId="9">
    <queryTableFields count="8">
      <queryTableField id="1" name="folder" tableColumnId="1"/>
      <queryTableField id="2" name="err_independant_train" tableColumnId="2"/>
      <queryTableField id="3" name="err_all_dimenssion_regression_train" tableColumnId="3"/>
      <queryTableField id="4" name="err_time_series_train" tableColumnId="4"/>
      <queryTableField id="5" name="dataset" tableColumnId="5"/>
      <queryTableField id="6" name="err_indep_regression_test_t" tableColumnId="6"/>
      <queryTableField id="7" name="err_regression_test_t" tableColumnId="7"/>
      <queryTableField id="8" name="err_time_series_test_t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FC4961E-77E4-49C7-BD21-0E93E30A392D}" autoFormatId="16" applyNumberFormats="0" applyBorderFormats="0" applyFontFormats="0" applyPatternFormats="0" applyAlignmentFormats="0" applyWidthHeightFormats="0">
  <queryTableRefresh nextId="9">
    <queryTableFields count="8">
      <queryTableField id="1" name="folder" tableColumnId="1"/>
      <queryTableField id="2" name="err_independant_train" tableColumnId="2"/>
      <queryTableField id="3" name="err_all_dimenssion_regression_train" tableColumnId="3"/>
      <queryTableField id="4" name="err_time_series_train" tableColumnId="4"/>
      <queryTableField id="5" name="dataset" tableColumnId="5"/>
      <queryTableField id="6" name="err_indep_regression_test_t" tableColumnId="6"/>
      <queryTableField id="7" name="err_regression_test_t" tableColumnId="7"/>
      <queryTableField id="8" name="err_time_series_test_t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ED75C8E-74D0-473D-98F2-44348C07175B}" autoFormatId="16" applyNumberFormats="0" applyBorderFormats="0" applyFontFormats="0" applyPatternFormats="0" applyAlignmentFormats="0" applyWidthHeightFormats="0">
  <queryTableRefresh nextId="9">
    <queryTableFields count="8">
      <queryTableField id="1" name="folder" tableColumnId="1"/>
      <queryTableField id="2" name="err_independant_train" tableColumnId="2"/>
      <queryTableField id="3" name="err_all_dimenssion_regression_train" tableColumnId="3"/>
      <queryTableField id="4" name="err_time_series_train" tableColumnId="4"/>
      <queryTableField id="5" name="dataset" tableColumnId="5"/>
      <queryTableField id="6" name="err_indep_regression_test_t" tableColumnId="6"/>
      <queryTableField id="7" name="err_regression_test_t" tableColumnId="7"/>
      <queryTableField id="8" name="err_time_series_test_t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2BE8B22-2D71-4F6C-9910-BDA17EAF3FC6}" autoFormatId="16" applyNumberFormats="0" applyBorderFormats="0" applyFontFormats="0" applyPatternFormats="0" applyAlignmentFormats="0" applyWidthHeightFormats="0">
  <queryTableRefresh nextId="9">
    <queryTableFields count="8">
      <queryTableField id="1" name="folder" tableColumnId="1"/>
      <queryTableField id="2" name="err_independant_train" tableColumnId="2"/>
      <queryTableField id="3" name="err_all_dimenssion_regression_train" tableColumnId="3"/>
      <queryTableField id="4" name="err_time_series_train" tableColumnId="4"/>
      <queryTableField id="5" name="dataset" tableColumnId="5"/>
      <queryTableField id="6" name="err_indep_regression_test_t" tableColumnId="6"/>
      <queryTableField id="7" name="err_regression_test_t" tableColumnId="7"/>
      <queryTableField id="8" name="err_time_series_test_t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7880ADE-E4F5-4D72-9784-31BD8752A484}" autoFormatId="16" applyNumberFormats="0" applyBorderFormats="0" applyFontFormats="0" applyPatternFormats="0" applyAlignmentFormats="0" applyWidthHeightFormats="0">
  <queryTableRefresh nextId="9">
    <queryTableFields count="8">
      <queryTableField id="1" name="folder" tableColumnId="1"/>
      <queryTableField id="2" name="err_independant_train" tableColumnId="2"/>
      <queryTableField id="3" name="err_all_dimenssion_regression_train" tableColumnId="3"/>
      <queryTableField id="4" name="err_time_series_train" tableColumnId="4"/>
      <queryTableField id="5" name="dataset" tableColumnId="5"/>
      <queryTableField id="6" name="err_indep_regression_test_t" tableColumnId="6"/>
      <queryTableField id="7" name="err_regression_test_t" tableColumnId="7"/>
      <queryTableField id="8" name="err_time_series_test_t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58FA4746-0697-4E56-B8D3-AC92A1319ADC}" autoFormatId="16" applyNumberFormats="0" applyBorderFormats="0" applyFontFormats="0" applyPatternFormats="0" applyAlignmentFormats="0" applyWidthHeightFormats="0">
  <queryTableRefresh nextId="9">
    <queryTableFields count="8">
      <queryTableField id="1" name="folder" tableColumnId="1"/>
      <queryTableField id="2" name="err_independant_train" tableColumnId="2"/>
      <queryTableField id="3" name="err_all_dimenssion_regression_train" tableColumnId="3"/>
      <queryTableField id="4" name="err_time_series_train" tableColumnId="4"/>
      <queryTableField id="5" name="dataset" tableColumnId="5"/>
      <queryTableField id="6" name="err_indep_regression_test_t" tableColumnId="6"/>
      <queryTableField id="7" name="err_regression_test_t" tableColumnId="7"/>
      <queryTableField id="8" name="err_time_series_test_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95D2E6-E7DB-4DD4-8B59-DF060E9DA55A}" name="thumb" displayName="thumb" ref="A1:H127" tableType="queryTable" totalsRowCount="1">
  <autoFilter ref="A1:H126" xr:uid="{11EEFF1B-160F-456A-9976-96FD2EA61DE3}"/>
  <tableColumns count="8">
    <tableColumn id="1" xr3:uid="{938BCC56-3373-47D1-8C0C-B40881853E17}" uniqueName="1" name="folder" queryTableFieldId="1"/>
    <tableColumn id="2" xr3:uid="{00713939-80F2-43DD-813F-8875EBE16D5E}" uniqueName="2" name="err_independant_train" totalsRowFunction="custom" queryTableFieldId="2">
      <totalsRowFormula>AVERAGE(thumb[err_independant_train])</totalsRowFormula>
    </tableColumn>
    <tableColumn id="3" xr3:uid="{D3EB0DFE-0FCB-4CE2-98F7-B15E0D4FF76B}" uniqueName="3" name="err_all_dimenssion_regression_train" totalsRowFunction="custom" queryTableFieldId="3">
      <totalsRowFormula>AVERAGE(thumb[err_all_dimenssion_regression_train])</totalsRowFormula>
    </tableColumn>
    <tableColumn id="4" xr3:uid="{F622EF1E-1F7C-4382-BD52-C5B3DDD84DB2}" uniqueName="4" name="err_time_series_train" totalsRowFunction="custom" queryTableFieldId="4">
      <totalsRowFormula>AVERAGE(thumb[err_time_series_train])</totalsRowFormula>
    </tableColumn>
    <tableColumn id="5" xr3:uid="{BFC831CB-CB7A-413C-8A08-0430F92901C4}" uniqueName="5" name="dataset" totalsRowFunction="custom" queryTableFieldId="5">
      <totalsRowFormula>AVERAGE(thumb[dataset])</totalsRowFormula>
    </tableColumn>
    <tableColumn id="6" xr3:uid="{67BFE5FA-CD2F-4089-9880-36423192DFA2}" uniqueName="6" name="err_indep_regression_test_t" totalsRowFunction="custom" queryTableFieldId="6">
      <totalsRowFormula>AVERAGE(thumb[err_indep_regression_test_t])</totalsRowFormula>
    </tableColumn>
    <tableColumn id="7" xr3:uid="{4F876DBB-5414-4083-A9F5-2CCF16A46AC9}" uniqueName="7" name="err_regression_test_t" totalsRowFunction="custom" queryTableFieldId="7">
      <totalsRowFormula>AVERAGE(thumb[err_regression_test_t])</totalsRowFormula>
    </tableColumn>
    <tableColumn id="8" xr3:uid="{9652CA17-C5A8-4A2F-B9D6-BFA4CF1E3137}" uniqueName="8" name="err_time_series_test_t" totalsRowFunction="custom" queryTableFieldId="8">
      <totalsRowFormula>AVERAGE(thumb[err_time_series_test_t])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F1F1B9-F1F7-47DC-B3D8-8BBC52F9C05F}" name="thumb__2" displayName="thumb__2" ref="A1:H127" tableType="queryTable" totalsRowCount="1">
  <autoFilter ref="A1:H126" xr:uid="{76A4FBE5-20C7-4E3E-8387-6CF6794EC133}"/>
  <tableColumns count="8">
    <tableColumn id="1" xr3:uid="{D5D257C3-E06A-442E-B3F0-E5D0D83ED6AE}" uniqueName="1" name="folder" queryTableFieldId="1"/>
    <tableColumn id="2" xr3:uid="{B92DD878-29E8-468E-8363-BDDD64CAADC1}" uniqueName="2" name="err_independant_train" totalsRowFunction="custom" queryTableFieldId="2">
      <totalsRowFormula>AVERAGE(thumb__2[err_independant_train])</totalsRowFormula>
    </tableColumn>
    <tableColumn id="3" xr3:uid="{F7BA9786-1E90-457E-9FC4-728F08E03822}" uniqueName="3" name="err_all_dimenssion_regression_train" totalsRowFunction="custom" queryTableFieldId="3">
      <totalsRowFormula>AVERAGE(thumb__2[err_all_dimenssion_regression_train])</totalsRowFormula>
    </tableColumn>
    <tableColumn id="4" xr3:uid="{AFA10006-55EF-4C34-8D93-1D89ADD41ABF}" uniqueName="4" name="err_time_series_train" totalsRowFunction="custom" queryTableFieldId="4">
      <totalsRowFormula>AVERAGE(thumb__2[err_time_series_train])</totalsRowFormula>
    </tableColumn>
    <tableColumn id="5" xr3:uid="{AE9B03E1-F28F-4298-8777-F786295C2DF4}" uniqueName="5" name="dataset" totalsRowFunction="custom" queryTableFieldId="5">
      <totalsRowFormula>AVERAGE(thumb__2[dataset])</totalsRowFormula>
    </tableColumn>
    <tableColumn id="6" xr3:uid="{6D0D1F38-C78D-4BD9-942A-5E825CC90CF8}" uniqueName="6" name="err_indep_regression_test_t" totalsRowFunction="custom" queryTableFieldId="6">
      <totalsRowFormula>AVERAGE(thumb__2[err_indep_regression_test_t])</totalsRowFormula>
    </tableColumn>
    <tableColumn id="7" xr3:uid="{BB8041AC-8526-4628-96D1-6E4C19FE1197}" uniqueName="7" name="err_regression_test_t" totalsRowFunction="custom" queryTableFieldId="7">
      <totalsRowFormula>AVERAGE(thumb__2[err_regression_test_t])</totalsRowFormula>
    </tableColumn>
    <tableColumn id="8" xr3:uid="{C89ACD33-19D6-4AB4-A7A4-079FDA112224}" uniqueName="8" name="err_time_series_test_t" totalsRowFunction="custom" queryTableFieldId="8">
      <totalsRowFormula>AVERAGE(thumb__2[err_time_series_test_t])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65C9AC-2428-4840-9901-A9CB43C30091}" name="thumb__3" displayName="thumb__3" ref="A1:H127" tableType="queryTable" totalsRowCount="1">
  <autoFilter ref="A1:H126" xr:uid="{78DB1A42-C994-4736-8482-58D55044B44C}"/>
  <tableColumns count="8">
    <tableColumn id="1" xr3:uid="{6742524E-BFC0-4ED1-AAB2-635647643D64}" uniqueName="1" name="folder" queryTableFieldId="1"/>
    <tableColumn id="2" xr3:uid="{0F4761E0-C631-4A14-BF9D-81CD03396988}" uniqueName="2" name="err_independant_train" totalsRowFunction="custom" queryTableFieldId="2">
      <totalsRowFormula>AVERAGE(thumb__3[err_independant_train])</totalsRowFormula>
    </tableColumn>
    <tableColumn id="3" xr3:uid="{9E21977F-669D-4DEE-95AC-903EC9A4C08D}" uniqueName="3" name="err_all_dimenssion_regression_train" totalsRowFunction="custom" queryTableFieldId="3">
      <totalsRowFormula>AVERAGE(thumb__3[err_all_dimenssion_regression_train])</totalsRowFormula>
    </tableColumn>
    <tableColumn id="4" xr3:uid="{FF82789C-19C6-455D-989B-C45FC88B33E6}" uniqueName="4" name="err_time_series_train" totalsRowFunction="custom" queryTableFieldId="4">
      <totalsRowFormula>AVERAGE(thumb__3[err_time_series_train])</totalsRowFormula>
    </tableColumn>
    <tableColumn id="5" xr3:uid="{5DCE4D37-1237-4EE0-8AA8-803C0256C19A}" uniqueName="5" name="dataset" totalsRowFunction="custom" queryTableFieldId="5">
      <totalsRowFormula>AVERAGE(thumb__3[dataset])</totalsRowFormula>
    </tableColumn>
    <tableColumn id="6" xr3:uid="{F8598B48-6640-4A3A-BB0A-8056C20354F6}" uniqueName="6" name="err_indep_regression_test_t" totalsRowFunction="custom" queryTableFieldId="6">
      <totalsRowFormula>AVERAGE(thumb__3[err_indep_regression_test_t])</totalsRowFormula>
    </tableColumn>
    <tableColumn id="7" xr3:uid="{803F71B4-7611-436E-8C26-4166BC14CBC7}" uniqueName="7" name="err_regression_test_t" totalsRowFunction="custom" queryTableFieldId="7">
      <totalsRowFormula>AVERAGE(thumb__3[err_regression_test_t])</totalsRowFormula>
    </tableColumn>
    <tableColumn id="8" xr3:uid="{232D7243-A453-4956-A6C5-9C53587350ED}" uniqueName="8" name="err_time_series_test_t" totalsRowFunction="custom" queryTableFieldId="8">
      <totalsRowFormula>AVERAGE(thumb__3[err_time_series_test_t])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CD02E1-16FB-41B3-930E-E0B4E0FE25CF}" name="thumb__6" displayName="thumb__6" ref="A1:H127" tableType="queryTable" totalsRowCount="1">
  <autoFilter ref="A1:H126" xr:uid="{4D461A61-97B4-49E0-A857-0040C1F5E917}"/>
  <tableColumns count="8">
    <tableColumn id="1" xr3:uid="{341D0BB7-F8C0-46AB-9744-D3524D766A14}" uniqueName="1" name="folder" queryTableFieldId="1"/>
    <tableColumn id="2" xr3:uid="{04DB85EC-7C3F-40A8-97D9-68C791A17F51}" uniqueName="2" name="err_independant_train" totalsRowFunction="custom" queryTableFieldId="2">
      <totalsRowFormula>AVERAGE(thumb__6[err_independant_train])</totalsRowFormula>
    </tableColumn>
    <tableColumn id="3" xr3:uid="{E2574713-A7D3-4D4E-B646-BB3E53702717}" uniqueName="3" name="err_all_dimenssion_regression_train" totalsRowFunction="custom" queryTableFieldId="3">
      <totalsRowFormula>AVERAGE(thumb__6[err_all_dimenssion_regression_train])</totalsRowFormula>
    </tableColumn>
    <tableColumn id="4" xr3:uid="{5843EC97-F6D5-48F3-A5CB-D2449A527E83}" uniqueName="4" name="err_time_series_train" totalsRowFunction="custom" queryTableFieldId="4">
      <totalsRowFormula>AVERAGE(thumb__6[err_time_series_train])</totalsRowFormula>
    </tableColumn>
    <tableColumn id="5" xr3:uid="{4CB76839-98A8-403A-BB5E-A814252EE1DA}" uniqueName="5" name="dataset" totalsRowFunction="custom" queryTableFieldId="5">
      <totalsRowFormula>AVERAGE(thumb__6[dataset])</totalsRowFormula>
    </tableColumn>
    <tableColumn id="6" xr3:uid="{1E8341DB-D481-4DE1-9DA5-5663A1273D4A}" uniqueName="6" name="err_indep_regression_test_t" totalsRowFunction="custom" queryTableFieldId="6">
      <totalsRowFormula>AVERAGE(thumb__6[err_indep_regression_test_t])</totalsRowFormula>
    </tableColumn>
    <tableColumn id="7" xr3:uid="{4A1451B4-2E2A-4752-B632-87BB37ADEED2}" uniqueName="7" name="err_regression_test_t" totalsRowFunction="custom" queryTableFieldId="7">
      <totalsRowFormula>AVERAGE(thumb__6[err_regression_test_t])</totalsRowFormula>
    </tableColumn>
    <tableColumn id="8" xr3:uid="{AF4F95CF-8FBB-415D-9221-6D660BE0DD87}" uniqueName="8" name="err_time_series_test_t" totalsRowFunction="custom" queryTableFieldId="8">
      <totalsRowFormula>AVERAGE(thumb__6[err_time_series_test_t])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F42963-2E6B-4089-86F0-05DCD271C1AB}" name="thumb__5" displayName="thumb__5" ref="A1:H127" tableType="queryTable" totalsRowCount="1">
  <autoFilter ref="A1:H126" xr:uid="{DA4A50C1-7AD8-40B0-BEEC-68A8B7FF84A4}"/>
  <tableColumns count="8">
    <tableColumn id="1" xr3:uid="{4CC5DCE4-01AE-4719-BA62-64ECF1B87FBD}" uniqueName="1" name="folder" queryTableFieldId="1"/>
    <tableColumn id="2" xr3:uid="{238478C1-4E87-4F99-B4E8-1067182437DE}" uniqueName="2" name="err_independant_train" totalsRowFunction="custom" queryTableFieldId="2">
      <totalsRowFormula>AVERAGE(thumb__5[err_independant_train])</totalsRowFormula>
    </tableColumn>
    <tableColumn id="3" xr3:uid="{DD950409-1928-4E3D-A281-8A952CCF8184}" uniqueName="3" name="err_all_dimenssion_regression_train" totalsRowFunction="custom" queryTableFieldId="3">
      <totalsRowFormula>AVERAGE(thumb__5[err_all_dimenssion_regression_train])</totalsRowFormula>
    </tableColumn>
    <tableColumn id="4" xr3:uid="{59B72C38-C6A9-4212-A086-BC1B2EAC0AC1}" uniqueName="4" name="err_time_series_train" totalsRowFunction="custom" queryTableFieldId="4">
      <totalsRowFormula>AVERAGE(thumb__5[err_time_series_train])</totalsRowFormula>
    </tableColumn>
    <tableColumn id="5" xr3:uid="{B136CFB0-304E-4112-9DA2-4E7916D221F2}" uniqueName="5" name="dataset" totalsRowFunction="custom" queryTableFieldId="5">
      <totalsRowFormula>AVERAGE(thumb__5[dataset])</totalsRowFormula>
    </tableColumn>
    <tableColumn id="6" xr3:uid="{6AE48CC8-7916-4FEA-A45C-4037C3097AFC}" uniqueName="6" name="err_indep_regression_test_t" totalsRowFunction="custom" queryTableFieldId="6">
      <totalsRowFormula>AVERAGE(thumb__5[err_indep_regression_test_t])</totalsRowFormula>
    </tableColumn>
    <tableColumn id="7" xr3:uid="{18C4CCC9-D803-4349-B274-5A99102B0221}" uniqueName="7" name="err_regression_test_t" totalsRowFunction="custom" queryTableFieldId="7">
      <totalsRowFormula>AVERAGE(thumb__5[err_regression_test_t])</totalsRowFormula>
    </tableColumn>
    <tableColumn id="8" xr3:uid="{93B3EE3B-22CE-48FD-8378-178B0EF8B0DE}" uniqueName="8" name="err_time_series_test_t" totalsRowFunction="custom" queryTableFieldId="8">
      <totalsRowFormula>AVERAGE(thumb__5[err_time_series_test_t])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C650A6-A0D5-4783-85FA-6DDA1C4345A0}" name="thumb__7" displayName="thumb__7" ref="A1:H127" tableType="queryTable" totalsRowCount="1">
  <autoFilter ref="A1:H126" xr:uid="{032AA95B-9EE0-4841-88CE-643D6A025AC3}"/>
  <tableColumns count="8">
    <tableColumn id="1" xr3:uid="{3C9B9241-2C24-4BF8-8192-540E0F322F85}" uniqueName="1" name="folder" queryTableFieldId="1"/>
    <tableColumn id="2" xr3:uid="{9229150F-E65B-4FEB-8EB8-6BD9A48CC41D}" uniqueName="2" name="err_independant_train" totalsRowFunction="custom" queryTableFieldId="2">
      <totalsRowFormula>AVERAGE(thumb__7[err_independant_train])</totalsRowFormula>
    </tableColumn>
    <tableColumn id="3" xr3:uid="{DF5D2DAD-DE96-43B2-AFE1-5B22E46454E7}" uniqueName="3" name="err_all_dimenssion_regression_train" totalsRowFunction="custom" queryTableFieldId="3">
      <totalsRowFormula>AVERAGE(thumb__7[err_all_dimenssion_regression_train])</totalsRowFormula>
    </tableColumn>
    <tableColumn id="4" xr3:uid="{CBE7D330-2124-4464-A68F-459D3CD578C0}" uniqueName="4" name="err_time_series_train" totalsRowFunction="custom" queryTableFieldId="4">
      <totalsRowFormula>AVERAGE(thumb__7[err_time_series_train])</totalsRowFormula>
    </tableColumn>
    <tableColumn id="5" xr3:uid="{E56C15A2-C548-4868-9807-EBC56F9A0B0A}" uniqueName="5" name="dataset" totalsRowFunction="custom" queryTableFieldId="5">
      <totalsRowFormula>AVERAGE(thumb__7[dataset])</totalsRowFormula>
    </tableColumn>
    <tableColumn id="6" xr3:uid="{824AE092-E664-45C3-981A-1E1574E2F031}" uniqueName="6" name="err_indep_regression_test_t" totalsRowFunction="custom" queryTableFieldId="6">
      <totalsRowFormula>AVERAGE(thumb__7[err_indep_regression_test_t])</totalsRowFormula>
    </tableColumn>
    <tableColumn id="7" xr3:uid="{AD77D0C5-02AC-4D0E-9EB8-E21F7D3C2B58}" uniqueName="7" name="err_regression_test_t" totalsRowFunction="custom" queryTableFieldId="7">
      <totalsRowFormula>AVERAGE(thumb__7[err_regression_test_t])</totalsRowFormula>
    </tableColumn>
    <tableColumn id="8" xr3:uid="{B7478F3C-0FFD-409E-A082-6AA5EB06DAE5}" uniqueName="8" name="err_time_series_test_t" totalsRowFunction="custom" queryTableFieldId="8">
      <totalsRowFormula>AVERAGE(thumb__7[err_time_series_test_t])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3EE15-FA69-4026-B324-DE7089CA9D82}">
  <dimension ref="A1:H127"/>
  <sheetViews>
    <sheetView topLeftCell="C107" workbookViewId="0">
      <selection activeCell="J122" sqref="J122"/>
    </sheetView>
  </sheetViews>
  <sheetFormatPr defaultRowHeight="15" x14ac:dyDescent="0.25"/>
  <cols>
    <col min="1" max="1" width="8.7109375" bestFit="1" customWidth="1"/>
    <col min="2" max="2" width="23.85546875" bestFit="1" customWidth="1"/>
    <col min="3" max="3" width="36.5703125" bestFit="1" customWidth="1"/>
    <col min="4" max="4" width="22.7109375" bestFit="1" customWidth="1"/>
    <col min="5" max="5" width="9.85546875" bestFit="1" customWidth="1"/>
    <col min="6" max="6" width="29" bestFit="1" customWidth="1"/>
    <col min="7" max="7" width="22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49.905700000000003</v>
      </c>
      <c r="C2">
        <v>50.596699999999998</v>
      </c>
      <c r="D2">
        <v>15.523400000000001</v>
      </c>
      <c r="E2">
        <v>1</v>
      </c>
      <c r="F2">
        <v>133.01900000000001</v>
      </c>
      <c r="G2">
        <v>125.8841</v>
      </c>
      <c r="H2">
        <v>24.0959</v>
      </c>
    </row>
    <row r="3" spans="1:8" x14ac:dyDescent="0.25">
      <c r="A3">
        <v>1</v>
      </c>
      <c r="B3">
        <v>49.905700000000003</v>
      </c>
      <c r="C3">
        <v>50.596699999999998</v>
      </c>
      <c r="D3">
        <v>15.523400000000001</v>
      </c>
      <c r="E3">
        <v>2</v>
      </c>
      <c r="F3">
        <v>76.239900000000006</v>
      </c>
      <c r="G3">
        <v>79.371499999999997</v>
      </c>
      <c r="H3">
        <v>21.456600000000002</v>
      </c>
    </row>
    <row r="4" spans="1:8" x14ac:dyDescent="0.25">
      <c r="A4">
        <v>1</v>
      </c>
      <c r="B4">
        <v>49.905700000000003</v>
      </c>
      <c r="C4">
        <v>50.596699999999998</v>
      </c>
      <c r="D4">
        <v>15.523400000000001</v>
      </c>
      <c r="E4">
        <v>3</v>
      </c>
      <c r="F4">
        <v>52.232199999999999</v>
      </c>
      <c r="G4">
        <v>51.828600000000002</v>
      </c>
      <c r="H4">
        <v>20.5883</v>
      </c>
    </row>
    <row r="5" spans="1:8" x14ac:dyDescent="0.25">
      <c r="A5">
        <v>1</v>
      </c>
      <c r="B5">
        <v>49.905700000000003</v>
      </c>
      <c r="C5">
        <v>50.596699999999998</v>
      </c>
      <c r="D5">
        <v>15.523400000000001</v>
      </c>
      <c r="E5">
        <v>4</v>
      </c>
      <c r="F5">
        <v>79.876099999999994</v>
      </c>
      <c r="G5">
        <v>90.003</v>
      </c>
      <c r="H5">
        <v>19.643599999999999</v>
      </c>
    </row>
    <row r="6" spans="1:8" x14ac:dyDescent="0.25">
      <c r="A6">
        <v>1</v>
      </c>
      <c r="B6">
        <v>49.905700000000003</v>
      </c>
      <c r="C6">
        <v>50.596699999999998</v>
      </c>
      <c r="D6">
        <v>15.523400000000001</v>
      </c>
      <c r="E6">
        <v>5</v>
      </c>
      <c r="F6">
        <v>61.470300000000002</v>
      </c>
      <c r="G6">
        <v>65.2971</v>
      </c>
      <c r="H6">
        <v>20.6995</v>
      </c>
    </row>
    <row r="7" spans="1:8" x14ac:dyDescent="0.25">
      <c r="A7">
        <v>1</v>
      </c>
      <c r="B7">
        <v>49.781700000000001</v>
      </c>
      <c r="C7">
        <v>50.555500000000002</v>
      </c>
      <c r="D7">
        <v>15.489100000000001</v>
      </c>
      <c r="E7">
        <v>1</v>
      </c>
      <c r="F7">
        <v>142.10550000000001</v>
      </c>
      <c r="G7">
        <v>123.2274</v>
      </c>
      <c r="H7">
        <v>23.194700000000001</v>
      </c>
    </row>
    <row r="8" spans="1:8" x14ac:dyDescent="0.25">
      <c r="A8">
        <v>1</v>
      </c>
      <c r="B8">
        <v>49.781700000000001</v>
      </c>
      <c r="C8">
        <v>50.555500000000002</v>
      </c>
      <c r="D8">
        <v>15.489100000000001</v>
      </c>
      <c r="E8">
        <v>2</v>
      </c>
      <c r="F8">
        <v>80.374799999999993</v>
      </c>
      <c r="G8">
        <v>76.162999999999997</v>
      </c>
      <c r="H8">
        <v>20.622900000000001</v>
      </c>
    </row>
    <row r="9" spans="1:8" x14ac:dyDescent="0.25">
      <c r="A9">
        <v>1</v>
      </c>
      <c r="B9">
        <v>49.781700000000001</v>
      </c>
      <c r="C9">
        <v>50.555500000000002</v>
      </c>
      <c r="D9">
        <v>15.489100000000001</v>
      </c>
      <c r="E9">
        <v>3</v>
      </c>
      <c r="F9">
        <v>50.898200000000003</v>
      </c>
      <c r="G9">
        <v>53.349800000000002</v>
      </c>
      <c r="H9">
        <v>20.469899999999999</v>
      </c>
    </row>
    <row r="10" spans="1:8" x14ac:dyDescent="0.25">
      <c r="A10">
        <v>1</v>
      </c>
      <c r="B10">
        <v>49.781700000000001</v>
      </c>
      <c r="C10">
        <v>50.555500000000002</v>
      </c>
      <c r="D10">
        <v>15.489100000000001</v>
      </c>
      <c r="E10">
        <v>4</v>
      </c>
      <c r="F10">
        <v>76.152600000000007</v>
      </c>
      <c r="G10">
        <v>92.157700000000006</v>
      </c>
      <c r="H10">
        <v>19.392099999999999</v>
      </c>
    </row>
    <row r="11" spans="1:8" x14ac:dyDescent="0.25">
      <c r="A11">
        <v>1</v>
      </c>
      <c r="B11">
        <v>49.781700000000001</v>
      </c>
      <c r="C11">
        <v>50.555500000000002</v>
      </c>
      <c r="D11">
        <v>15.489100000000001</v>
      </c>
      <c r="E11">
        <v>5</v>
      </c>
      <c r="F11">
        <v>60.401000000000003</v>
      </c>
      <c r="G11">
        <v>66.828500000000005</v>
      </c>
      <c r="H11">
        <v>20.7026</v>
      </c>
    </row>
    <row r="12" spans="1:8" x14ac:dyDescent="0.25">
      <c r="A12">
        <v>1</v>
      </c>
      <c r="B12">
        <v>49.758800000000001</v>
      </c>
      <c r="C12">
        <v>50.517899999999997</v>
      </c>
      <c r="D12">
        <v>14.768700000000001</v>
      </c>
      <c r="E12">
        <v>1</v>
      </c>
      <c r="F12">
        <v>139.9932</v>
      </c>
      <c r="G12">
        <v>121.75579999999999</v>
      </c>
      <c r="H12">
        <v>22.86</v>
      </c>
    </row>
    <row r="13" spans="1:8" x14ac:dyDescent="0.25">
      <c r="A13">
        <v>1</v>
      </c>
      <c r="B13">
        <v>49.758800000000001</v>
      </c>
      <c r="C13">
        <v>50.517899999999997</v>
      </c>
      <c r="D13">
        <v>14.768700000000001</v>
      </c>
      <c r="E13">
        <v>2</v>
      </c>
      <c r="F13">
        <v>80.623500000000007</v>
      </c>
      <c r="G13">
        <v>76.211699999999993</v>
      </c>
      <c r="H13">
        <v>20.5901</v>
      </c>
    </row>
    <row r="14" spans="1:8" x14ac:dyDescent="0.25">
      <c r="A14">
        <v>1</v>
      </c>
      <c r="B14">
        <v>49.758800000000001</v>
      </c>
      <c r="C14">
        <v>50.517899999999997</v>
      </c>
      <c r="D14">
        <v>14.768700000000001</v>
      </c>
      <c r="E14">
        <v>3</v>
      </c>
      <c r="F14">
        <v>51.436999999999998</v>
      </c>
      <c r="G14">
        <v>53.3489</v>
      </c>
      <c r="H14">
        <v>19.383099999999999</v>
      </c>
    </row>
    <row r="15" spans="1:8" x14ac:dyDescent="0.25">
      <c r="A15">
        <v>1</v>
      </c>
      <c r="B15">
        <v>49.758800000000001</v>
      </c>
      <c r="C15">
        <v>50.517899999999997</v>
      </c>
      <c r="D15">
        <v>14.768700000000001</v>
      </c>
      <c r="E15">
        <v>4</v>
      </c>
      <c r="F15">
        <v>77.246200000000002</v>
      </c>
      <c r="G15">
        <v>92.517399999999995</v>
      </c>
      <c r="H15">
        <v>18.939800000000002</v>
      </c>
    </row>
    <row r="16" spans="1:8" x14ac:dyDescent="0.25">
      <c r="A16">
        <v>1</v>
      </c>
      <c r="B16">
        <v>49.758800000000001</v>
      </c>
      <c r="C16">
        <v>50.517899999999997</v>
      </c>
      <c r="D16">
        <v>14.768700000000001</v>
      </c>
      <c r="E16">
        <v>5</v>
      </c>
      <c r="F16">
        <v>60.805999999999997</v>
      </c>
      <c r="G16">
        <v>66.375399999999999</v>
      </c>
      <c r="H16">
        <v>19.6234</v>
      </c>
    </row>
    <row r="17" spans="1:8" x14ac:dyDescent="0.25">
      <c r="A17">
        <v>1</v>
      </c>
      <c r="B17">
        <v>49.589199999999998</v>
      </c>
      <c r="C17">
        <v>50.779299999999999</v>
      </c>
      <c r="D17">
        <v>14.375999999999999</v>
      </c>
      <c r="E17">
        <v>1</v>
      </c>
      <c r="F17">
        <v>132.58709999999999</v>
      </c>
      <c r="G17">
        <v>123.3717</v>
      </c>
      <c r="H17">
        <v>21.1785</v>
      </c>
    </row>
    <row r="18" spans="1:8" x14ac:dyDescent="0.25">
      <c r="A18">
        <v>1</v>
      </c>
      <c r="B18">
        <v>49.589199999999998</v>
      </c>
      <c r="C18">
        <v>50.779299999999999</v>
      </c>
      <c r="D18">
        <v>14.375999999999999</v>
      </c>
      <c r="E18">
        <v>2</v>
      </c>
      <c r="F18">
        <v>76.130799999999994</v>
      </c>
      <c r="G18">
        <v>77.120699999999999</v>
      </c>
      <c r="H18">
        <v>19.2685</v>
      </c>
    </row>
    <row r="19" spans="1:8" x14ac:dyDescent="0.25">
      <c r="A19">
        <v>1</v>
      </c>
      <c r="B19">
        <v>49.589199999999998</v>
      </c>
      <c r="C19">
        <v>50.779299999999999</v>
      </c>
      <c r="D19">
        <v>14.375999999999999</v>
      </c>
      <c r="E19">
        <v>3</v>
      </c>
      <c r="F19">
        <v>52.2164</v>
      </c>
      <c r="G19">
        <v>52.161999999999999</v>
      </c>
      <c r="H19">
        <v>18.735700000000001</v>
      </c>
    </row>
    <row r="20" spans="1:8" x14ac:dyDescent="0.25">
      <c r="A20">
        <v>1</v>
      </c>
      <c r="B20">
        <v>49.589199999999998</v>
      </c>
      <c r="C20">
        <v>50.779299999999999</v>
      </c>
      <c r="D20">
        <v>14.375999999999999</v>
      </c>
      <c r="E20">
        <v>4</v>
      </c>
      <c r="F20">
        <v>76.170100000000005</v>
      </c>
      <c r="G20">
        <v>88.289199999999994</v>
      </c>
      <c r="H20">
        <v>17.5503</v>
      </c>
    </row>
    <row r="21" spans="1:8" x14ac:dyDescent="0.25">
      <c r="A21">
        <v>1</v>
      </c>
      <c r="B21">
        <v>49.589199999999998</v>
      </c>
      <c r="C21">
        <v>50.779299999999999</v>
      </c>
      <c r="D21">
        <v>14.375999999999999</v>
      </c>
      <c r="E21">
        <v>5</v>
      </c>
      <c r="F21">
        <v>60.578899999999997</v>
      </c>
      <c r="G21">
        <v>64.430999999999997</v>
      </c>
      <c r="H21">
        <v>18.346599999999999</v>
      </c>
    </row>
    <row r="22" spans="1:8" x14ac:dyDescent="0.25">
      <c r="A22">
        <v>1</v>
      </c>
      <c r="B22">
        <v>49.801000000000002</v>
      </c>
      <c r="C22">
        <v>50.591700000000003</v>
      </c>
      <c r="D22">
        <v>14.0319</v>
      </c>
      <c r="E22">
        <v>1</v>
      </c>
      <c r="F22">
        <v>128.53149999999999</v>
      </c>
      <c r="G22">
        <v>126.4426</v>
      </c>
      <c r="H22">
        <v>21.8307</v>
      </c>
    </row>
    <row r="23" spans="1:8" x14ac:dyDescent="0.25">
      <c r="A23">
        <v>1</v>
      </c>
      <c r="B23">
        <v>49.801000000000002</v>
      </c>
      <c r="C23">
        <v>50.591700000000003</v>
      </c>
      <c r="D23">
        <v>14.0319</v>
      </c>
      <c r="E23">
        <v>2</v>
      </c>
      <c r="F23">
        <v>77.430700000000002</v>
      </c>
      <c r="G23">
        <v>77.0655</v>
      </c>
      <c r="H23">
        <v>18.897200000000002</v>
      </c>
    </row>
    <row r="24" spans="1:8" x14ac:dyDescent="0.25">
      <c r="A24">
        <v>1</v>
      </c>
      <c r="B24">
        <v>49.801000000000002</v>
      </c>
      <c r="C24">
        <v>50.591700000000003</v>
      </c>
      <c r="D24">
        <v>14.0319</v>
      </c>
      <c r="E24">
        <v>3</v>
      </c>
      <c r="F24">
        <v>50.838099999999997</v>
      </c>
      <c r="G24">
        <v>53.121600000000001</v>
      </c>
      <c r="H24">
        <v>18.813500000000001</v>
      </c>
    </row>
    <row r="25" spans="1:8" x14ac:dyDescent="0.25">
      <c r="A25">
        <v>1</v>
      </c>
      <c r="B25">
        <v>49.801000000000002</v>
      </c>
      <c r="C25">
        <v>50.591700000000003</v>
      </c>
      <c r="D25">
        <v>14.0319</v>
      </c>
      <c r="E25">
        <v>4</v>
      </c>
      <c r="F25">
        <v>71.757599999999996</v>
      </c>
      <c r="G25">
        <v>87.764399999999995</v>
      </c>
      <c r="H25">
        <v>18.119800000000001</v>
      </c>
    </row>
    <row r="26" spans="1:8" x14ac:dyDescent="0.25">
      <c r="A26">
        <v>1</v>
      </c>
      <c r="B26">
        <v>49.801000000000002</v>
      </c>
      <c r="C26">
        <v>50.591700000000003</v>
      </c>
      <c r="D26">
        <v>14.0319</v>
      </c>
      <c r="E26">
        <v>5</v>
      </c>
      <c r="F26">
        <v>59.366399999999999</v>
      </c>
      <c r="G26">
        <v>65.924300000000002</v>
      </c>
      <c r="H26">
        <v>18.6386</v>
      </c>
    </row>
    <row r="27" spans="1:8" x14ac:dyDescent="0.25">
      <c r="A27">
        <v>2</v>
      </c>
      <c r="B27">
        <v>28.563199999999998</v>
      </c>
      <c r="C27">
        <v>30.313199999999998</v>
      </c>
      <c r="D27">
        <v>19.885300000000001</v>
      </c>
      <c r="E27">
        <v>1</v>
      </c>
      <c r="F27">
        <v>122.654</v>
      </c>
      <c r="G27">
        <v>116.30110000000001</v>
      </c>
      <c r="H27">
        <v>29.8673</v>
      </c>
    </row>
    <row r="28" spans="1:8" x14ac:dyDescent="0.25">
      <c r="A28">
        <v>2</v>
      </c>
      <c r="B28">
        <v>28.563199999999998</v>
      </c>
      <c r="C28">
        <v>30.313199999999998</v>
      </c>
      <c r="D28">
        <v>19.885300000000001</v>
      </c>
      <c r="E28">
        <v>2</v>
      </c>
      <c r="F28">
        <v>76.162999999999997</v>
      </c>
      <c r="G28">
        <v>75.594999999999999</v>
      </c>
      <c r="H28">
        <v>30.773299999999999</v>
      </c>
    </row>
    <row r="29" spans="1:8" x14ac:dyDescent="0.25">
      <c r="A29">
        <v>2</v>
      </c>
      <c r="B29">
        <v>28.563199999999998</v>
      </c>
      <c r="C29">
        <v>30.313199999999998</v>
      </c>
      <c r="D29">
        <v>19.885300000000001</v>
      </c>
      <c r="E29">
        <v>3</v>
      </c>
      <c r="F29">
        <v>45.348100000000002</v>
      </c>
      <c r="G29">
        <v>49.460599999999999</v>
      </c>
      <c r="H29">
        <v>23.208400000000001</v>
      </c>
    </row>
    <row r="30" spans="1:8" x14ac:dyDescent="0.25">
      <c r="A30">
        <v>2</v>
      </c>
      <c r="B30">
        <v>28.563199999999998</v>
      </c>
      <c r="C30">
        <v>30.313199999999998</v>
      </c>
      <c r="D30">
        <v>19.885300000000001</v>
      </c>
      <c r="E30">
        <v>4</v>
      </c>
      <c r="F30">
        <v>85.445300000000003</v>
      </c>
      <c r="G30">
        <v>90.513900000000007</v>
      </c>
      <c r="H30">
        <v>22.466699999999999</v>
      </c>
    </row>
    <row r="31" spans="1:8" x14ac:dyDescent="0.25">
      <c r="A31">
        <v>2</v>
      </c>
      <c r="B31">
        <v>28.563199999999998</v>
      </c>
      <c r="C31">
        <v>30.313199999999998</v>
      </c>
      <c r="D31">
        <v>19.885300000000001</v>
      </c>
      <c r="E31">
        <v>5</v>
      </c>
      <c r="F31">
        <v>66.007599999999996</v>
      </c>
      <c r="G31">
        <v>75.511899999999997</v>
      </c>
      <c r="H31">
        <v>23.693899999999999</v>
      </c>
    </row>
    <row r="32" spans="1:8" x14ac:dyDescent="0.25">
      <c r="A32">
        <v>2</v>
      </c>
      <c r="B32">
        <v>28.402999999999999</v>
      </c>
      <c r="C32">
        <v>30.1905</v>
      </c>
      <c r="D32">
        <v>18.769100000000002</v>
      </c>
      <c r="E32">
        <v>1</v>
      </c>
      <c r="F32">
        <v>119.95610000000001</v>
      </c>
      <c r="G32">
        <v>124.70399999999999</v>
      </c>
      <c r="H32">
        <v>31.620699999999999</v>
      </c>
    </row>
    <row r="33" spans="1:8" x14ac:dyDescent="0.25">
      <c r="A33">
        <v>2</v>
      </c>
      <c r="B33">
        <v>28.402999999999999</v>
      </c>
      <c r="C33">
        <v>30.1905</v>
      </c>
      <c r="D33">
        <v>18.769100000000002</v>
      </c>
      <c r="E33">
        <v>2</v>
      </c>
      <c r="F33">
        <v>76.560100000000006</v>
      </c>
      <c r="G33">
        <v>83.528899999999993</v>
      </c>
      <c r="H33">
        <v>35.153599999999997</v>
      </c>
    </row>
    <row r="34" spans="1:8" x14ac:dyDescent="0.25">
      <c r="A34">
        <v>2</v>
      </c>
      <c r="B34">
        <v>28.402999999999999</v>
      </c>
      <c r="C34">
        <v>30.1905</v>
      </c>
      <c r="D34">
        <v>18.769100000000002</v>
      </c>
      <c r="E34">
        <v>3</v>
      </c>
      <c r="F34">
        <v>46.455399999999997</v>
      </c>
      <c r="G34">
        <v>47.601300000000002</v>
      </c>
      <c r="H34">
        <v>23.543900000000001</v>
      </c>
    </row>
    <row r="35" spans="1:8" x14ac:dyDescent="0.25">
      <c r="A35">
        <v>2</v>
      </c>
      <c r="B35">
        <v>28.402999999999999</v>
      </c>
      <c r="C35">
        <v>30.1905</v>
      </c>
      <c r="D35">
        <v>18.769100000000002</v>
      </c>
      <c r="E35">
        <v>4</v>
      </c>
      <c r="F35">
        <v>87.855400000000003</v>
      </c>
      <c r="G35">
        <v>87.960700000000003</v>
      </c>
      <c r="H35">
        <v>20.3462</v>
      </c>
    </row>
    <row r="36" spans="1:8" x14ac:dyDescent="0.25">
      <c r="A36">
        <v>2</v>
      </c>
      <c r="B36">
        <v>28.402999999999999</v>
      </c>
      <c r="C36">
        <v>30.1905</v>
      </c>
      <c r="D36">
        <v>18.769100000000002</v>
      </c>
      <c r="E36">
        <v>5</v>
      </c>
      <c r="F36">
        <v>68.601900000000001</v>
      </c>
      <c r="G36">
        <v>70.196399999999997</v>
      </c>
      <c r="H36">
        <v>21.796299999999999</v>
      </c>
    </row>
    <row r="37" spans="1:8" x14ac:dyDescent="0.25">
      <c r="A37">
        <v>2</v>
      </c>
      <c r="B37">
        <v>28.6248</v>
      </c>
      <c r="C37">
        <v>30.228999999999999</v>
      </c>
      <c r="D37">
        <v>18.281199999999998</v>
      </c>
      <c r="E37">
        <v>1</v>
      </c>
      <c r="F37">
        <v>117.309</v>
      </c>
      <c r="G37">
        <v>130.05350000000001</v>
      </c>
      <c r="H37">
        <v>27.396599999999999</v>
      </c>
    </row>
    <row r="38" spans="1:8" x14ac:dyDescent="0.25">
      <c r="A38">
        <v>2</v>
      </c>
      <c r="B38">
        <v>28.6248</v>
      </c>
      <c r="C38">
        <v>30.228999999999999</v>
      </c>
      <c r="D38">
        <v>18.281199999999998</v>
      </c>
      <c r="E38">
        <v>2</v>
      </c>
      <c r="F38">
        <v>76.1327</v>
      </c>
      <c r="G38">
        <v>83.315899999999999</v>
      </c>
      <c r="H38">
        <v>25.246099999999998</v>
      </c>
    </row>
    <row r="39" spans="1:8" x14ac:dyDescent="0.25">
      <c r="A39">
        <v>2</v>
      </c>
      <c r="B39">
        <v>28.6248</v>
      </c>
      <c r="C39">
        <v>30.228999999999999</v>
      </c>
      <c r="D39">
        <v>18.281199999999998</v>
      </c>
      <c r="E39">
        <v>3</v>
      </c>
      <c r="F39">
        <v>46.881300000000003</v>
      </c>
      <c r="G39">
        <v>46.594900000000003</v>
      </c>
      <c r="H39">
        <v>20.422599999999999</v>
      </c>
    </row>
    <row r="40" spans="1:8" x14ac:dyDescent="0.25">
      <c r="A40">
        <v>2</v>
      </c>
      <c r="B40">
        <v>28.6248</v>
      </c>
      <c r="C40">
        <v>30.228999999999999</v>
      </c>
      <c r="D40">
        <v>18.281199999999998</v>
      </c>
      <c r="E40">
        <v>4</v>
      </c>
      <c r="F40">
        <v>85.726600000000005</v>
      </c>
      <c r="G40">
        <v>89.564400000000006</v>
      </c>
      <c r="H40">
        <v>20.930800000000001</v>
      </c>
    </row>
    <row r="41" spans="1:8" x14ac:dyDescent="0.25">
      <c r="A41">
        <v>2</v>
      </c>
      <c r="B41">
        <v>28.6248</v>
      </c>
      <c r="C41">
        <v>30.228999999999999</v>
      </c>
      <c r="D41">
        <v>18.281199999999998</v>
      </c>
      <c r="E41">
        <v>5</v>
      </c>
      <c r="F41">
        <v>72.688199999999995</v>
      </c>
      <c r="G41">
        <v>69.965100000000007</v>
      </c>
      <c r="H41">
        <v>20.7118</v>
      </c>
    </row>
    <row r="42" spans="1:8" x14ac:dyDescent="0.25">
      <c r="A42">
        <v>2</v>
      </c>
      <c r="B42">
        <v>28.552600000000002</v>
      </c>
      <c r="C42">
        <v>30.209199999999999</v>
      </c>
      <c r="D42">
        <v>18.227</v>
      </c>
      <c r="E42">
        <v>1</v>
      </c>
      <c r="F42">
        <v>118.9286</v>
      </c>
      <c r="G42">
        <v>130.97389999999999</v>
      </c>
      <c r="H42">
        <v>27.303699999999999</v>
      </c>
    </row>
    <row r="43" spans="1:8" x14ac:dyDescent="0.25">
      <c r="A43">
        <v>2</v>
      </c>
      <c r="B43">
        <v>28.552600000000002</v>
      </c>
      <c r="C43">
        <v>30.209199999999999</v>
      </c>
      <c r="D43">
        <v>18.227</v>
      </c>
      <c r="E43">
        <v>2</v>
      </c>
      <c r="F43">
        <v>77.065899999999999</v>
      </c>
      <c r="G43">
        <v>82.762600000000006</v>
      </c>
      <c r="H43">
        <v>27.2712</v>
      </c>
    </row>
    <row r="44" spans="1:8" x14ac:dyDescent="0.25">
      <c r="A44">
        <v>2</v>
      </c>
      <c r="B44">
        <v>28.552600000000002</v>
      </c>
      <c r="C44">
        <v>30.209199999999999</v>
      </c>
      <c r="D44">
        <v>18.227</v>
      </c>
      <c r="E44">
        <v>3</v>
      </c>
      <c r="F44">
        <v>46.041600000000003</v>
      </c>
      <c r="G44">
        <v>47.351100000000002</v>
      </c>
      <c r="H44">
        <v>21.602599999999999</v>
      </c>
    </row>
    <row r="45" spans="1:8" x14ac:dyDescent="0.25">
      <c r="A45">
        <v>2</v>
      </c>
      <c r="B45">
        <v>28.552600000000002</v>
      </c>
      <c r="C45">
        <v>30.209199999999999</v>
      </c>
      <c r="D45">
        <v>18.227</v>
      </c>
      <c r="E45">
        <v>4</v>
      </c>
      <c r="F45">
        <v>86.4148</v>
      </c>
      <c r="G45">
        <v>89.267399999999995</v>
      </c>
      <c r="H45">
        <v>20.200600000000001</v>
      </c>
    </row>
    <row r="46" spans="1:8" x14ac:dyDescent="0.25">
      <c r="A46">
        <v>2</v>
      </c>
      <c r="B46">
        <v>28.552600000000002</v>
      </c>
      <c r="C46">
        <v>30.209199999999999</v>
      </c>
      <c r="D46">
        <v>18.227</v>
      </c>
      <c r="E46">
        <v>5</v>
      </c>
      <c r="F46">
        <v>67.9542</v>
      </c>
      <c r="G46">
        <v>69.168300000000002</v>
      </c>
      <c r="H46">
        <v>21.260300000000001</v>
      </c>
    </row>
    <row r="47" spans="1:8" x14ac:dyDescent="0.25">
      <c r="A47">
        <v>2</v>
      </c>
      <c r="B47">
        <v>28.497499999999999</v>
      </c>
      <c r="C47">
        <v>30.199200000000001</v>
      </c>
      <c r="D47">
        <v>18.878399999999999</v>
      </c>
      <c r="E47">
        <v>1</v>
      </c>
      <c r="F47">
        <v>123.066</v>
      </c>
      <c r="G47">
        <v>127.8379</v>
      </c>
      <c r="H47">
        <v>29.305099999999999</v>
      </c>
    </row>
    <row r="48" spans="1:8" x14ac:dyDescent="0.25">
      <c r="A48">
        <v>2</v>
      </c>
      <c r="B48">
        <v>28.497499999999999</v>
      </c>
      <c r="C48">
        <v>30.199200000000001</v>
      </c>
      <c r="D48">
        <v>18.878399999999999</v>
      </c>
      <c r="E48">
        <v>2</v>
      </c>
      <c r="F48">
        <v>77.388599999999997</v>
      </c>
      <c r="G48">
        <v>80.2239</v>
      </c>
      <c r="H48">
        <v>31.146100000000001</v>
      </c>
    </row>
    <row r="49" spans="1:8" x14ac:dyDescent="0.25">
      <c r="A49">
        <v>2</v>
      </c>
      <c r="B49">
        <v>28.497499999999999</v>
      </c>
      <c r="C49">
        <v>30.199200000000001</v>
      </c>
      <c r="D49">
        <v>18.878399999999999</v>
      </c>
      <c r="E49">
        <v>3</v>
      </c>
      <c r="F49">
        <v>45.862099999999998</v>
      </c>
      <c r="G49">
        <v>46.172899999999998</v>
      </c>
      <c r="H49">
        <v>23.409600000000001</v>
      </c>
    </row>
    <row r="50" spans="1:8" x14ac:dyDescent="0.25">
      <c r="A50">
        <v>2</v>
      </c>
      <c r="B50">
        <v>28.497499999999999</v>
      </c>
      <c r="C50">
        <v>30.199200000000001</v>
      </c>
      <c r="D50">
        <v>18.878399999999999</v>
      </c>
      <c r="E50">
        <v>4</v>
      </c>
      <c r="F50">
        <v>86.406599999999997</v>
      </c>
      <c r="G50">
        <v>87.924300000000002</v>
      </c>
      <c r="H50">
        <v>22.366</v>
      </c>
    </row>
    <row r="51" spans="1:8" x14ac:dyDescent="0.25">
      <c r="A51">
        <v>2</v>
      </c>
      <c r="B51">
        <v>28.497499999999999</v>
      </c>
      <c r="C51">
        <v>30.199200000000001</v>
      </c>
      <c r="D51">
        <v>18.878399999999999</v>
      </c>
      <c r="E51">
        <v>5</v>
      </c>
      <c r="F51">
        <v>67.324299999999994</v>
      </c>
      <c r="G51">
        <v>70.360399999999998</v>
      </c>
      <c r="H51">
        <v>22.6631</v>
      </c>
    </row>
    <row r="52" spans="1:8" x14ac:dyDescent="0.25">
      <c r="A52">
        <v>3</v>
      </c>
      <c r="B52">
        <v>29.3886</v>
      </c>
      <c r="C52">
        <v>30.420300000000001</v>
      </c>
      <c r="D52">
        <v>17.8935</v>
      </c>
      <c r="E52">
        <v>1</v>
      </c>
      <c r="F52">
        <v>159.46879999999999</v>
      </c>
      <c r="G52">
        <v>140.73580000000001</v>
      </c>
      <c r="H52">
        <v>37.8977</v>
      </c>
    </row>
    <row r="53" spans="1:8" x14ac:dyDescent="0.25">
      <c r="A53">
        <v>3</v>
      </c>
      <c r="B53">
        <v>29.3886</v>
      </c>
      <c r="C53">
        <v>30.420300000000001</v>
      </c>
      <c r="D53">
        <v>17.8935</v>
      </c>
      <c r="E53">
        <v>2</v>
      </c>
      <c r="F53">
        <v>83.454999999999998</v>
      </c>
      <c r="G53">
        <v>79.724800000000002</v>
      </c>
      <c r="H53">
        <v>36.664099999999998</v>
      </c>
    </row>
    <row r="54" spans="1:8" x14ac:dyDescent="0.25">
      <c r="A54">
        <v>3</v>
      </c>
      <c r="B54">
        <v>29.3886</v>
      </c>
      <c r="C54">
        <v>30.420300000000001</v>
      </c>
      <c r="D54">
        <v>17.8935</v>
      </c>
      <c r="E54">
        <v>3</v>
      </c>
      <c r="F54">
        <v>41.230899999999998</v>
      </c>
      <c r="G54">
        <v>42.037599999999998</v>
      </c>
      <c r="H54">
        <v>22.752199999999998</v>
      </c>
    </row>
    <row r="55" spans="1:8" x14ac:dyDescent="0.25">
      <c r="A55">
        <v>3</v>
      </c>
      <c r="B55">
        <v>29.3886</v>
      </c>
      <c r="C55">
        <v>30.420300000000001</v>
      </c>
      <c r="D55">
        <v>17.8935</v>
      </c>
      <c r="E55">
        <v>4</v>
      </c>
      <c r="F55">
        <v>81.622799999999998</v>
      </c>
      <c r="G55">
        <v>83.653700000000001</v>
      </c>
      <c r="H55">
        <v>32.160600000000002</v>
      </c>
    </row>
    <row r="56" spans="1:8" x14ac:dyDescent="0.25">
      <c r="A56">
        <v>3</v>
      </c>
      <c r="B56">
        <v>29.3886</v>
      </c>
      <c r="C56">
        <v>30.420300000000001</v>
      </c>
      <c r="D56">
        <v>17.8935</v>
      </c>
      <c r="E56">
        <v>5</v>
      </c>
      <c r="F56">
        <v>68.125699999999995</v>
      </c>
      <c r="G56">
        <v>71.503299999999996</v>
      </c>
      <c r="H56">
        <v>26.5213</v>
      </c>
    </row>
    <row r="57" spans="1:8" x14ac:dyDescent="0.25">
      <c r="A57">
        <v>3</v>
      </c>
      <c r="B57">
        <v>29.416899999999998</v>
      </c>
      <c r="C57">
        <v>30.383299999999998</v>
      </c>
      <c r="D57">
        <v>18.8659</v>
      </c>
      <c r="E57">
        <v>1</v>
      </c>
      <c r="F57">
        <v>162.0438</v>
      </c>
      <c r="G57">
        <v>126.7655</v>
      </c>
      <c r="H57">
        <v>40.335599999999999</v>
      </c>
    </row>
    <row r="58" spans="1:8" x14ac:dyDescent="0.25">
      <c r="A58">
        <v>3</v>
      </c>
      <c r="B58">
        <v>29.416899999999998</v>
      </c>
      <c r="C58">
        <v>30.383299999999998</v>
      </c>
      <c r="D58">
        <v>18.8659</v>
      </c>
      <c r="E58">
        <v>2</v>
      </c>
      <c r="F58">
        <v>84.157899999999998</v>
      </c>
      <c r="G58">
        <v>81.094999999999999</v>
      </c>
      <c r="H58">
        <v>36.7896</v>
      </c>
    </row>
    <row r="59" spans="1:8" x14ac:dyDescent="0.25">
      <c r="A59">
        <v>3</v>
      </c>
      <c r="B59">
        <v>29.416899999999998</v>
      </c>
      <c r="C59">
        <v>30.383299999999998</v>
      </c>
      <c r="D59">
        <v>18.8659</v>
      </c>
      <c r="E59">
        <v>3</v>
      </c>
      <c r="F59">
        <v>40.834600000000002</v>
      </c>
      <c r="G59">
        <v>43.625999999999998</v>
      </c>
      <c r="H59">
        <v>23.6632</v>
      </c>
    </row>
    <row r="60" spans="1:8" x14ac:dyDescent="0.25">
      <c r="A60">
        <v>3</v>
      </c>
      <c r="B60">
        <v>29.416899999999998</v>
      </c>
      <c r="C60">
        <v>30.383299999999998</v>
      </c>
      <c r="D60">
        <v>18.8659</v>
      </c>
      <c r="E60">
        <v>4</v>
      </c>
      <c r="F60">
        <v>80.621600000000001</v>
      </c>
      <c r="G60">
        <v>81.708399999999997</v>
      </c>
      <c r="H60">
        <v>32.104500000000002</v>
      </c>
    </row>
    <row r="61" spans="1:8" x14ac:dyDescent="0.25">
      <c r="A61">
        <v>3</v>
      </c>
      <c r="B61">
        <v>29.416899999999998</v>
      </c>
      <c r="C61">
        <v>30.383299999999998</v>
      </c>
      <c r="D61">
        <v>18.8659</v>
      </c>
      <c r="E61">
        <v>5</v>
      </c>
      <c r="F61">
        <v>67.724199999999996</v>
      </c>
      <c r="G61">
        <v>70.917699999999996</v>
      </c>
      <c r="H61">
        <v>27.355799999999999</v>
      </c>
    </row>
    <row r="62" spans="1:8" x14ac:dyDescent="0.25">
      <c r="A62">
        <v>3</v>
      </c>
      <c r="B62">
        <v>29.44</v>
      </c>
      <c r="C62">
        <v>30.414300000000001</v>
      </c>
      <c r="D62">
        <v>19.5565</v>
      </c>
      <c r="E62">
        <v>1</v>
      </c>
      <c r="F62">
        <v>172.45259999999999</v>
      </c>
      <c r="G62">
        <v>150.81780000000001</v>
      </c>
      <c r="H62">
        <v>40.7393</v>
      </c>
    </row>
    <row r="63" spans="1:8" x14ac:dyDescent="0.25">
      <c r="A63">
        <v>3</v>
      </c>
      <c r="B63">
        <v>29.44</v>
      </c>
      <c r="C63">
        <v>30.414300000000001</v>
      </c>
      <c r="D63">
        <v>19.5565</v>
      </c>
      <c r="E63">
        <v>2</v>
      </c>
      <c r="F63">
        <v>84.227099999999993</v>
      </c>
      <c r="G63">
        <v>81.537199999999999</v>
      </c>
      <c r="H63">
        <v>39.686399999999999</v>
      </c>
    </row>
    <row r="64" spans="1:8" x14ac:dyDescent="0.25">
      <c r="A64">
        <v>3</v>
      </c>
      <c r="B64">
        <v>29.44</v>
      </c>
      <c r="C64">
        <v>30.414300000000001</v>
      </c>
      <c r="D64">
        <v>19.5565</v>
      </c>
      <c r="E64">
        <v>3</v>
      </c>
      <c r="F64">
        <v>41.683399999999999</v>
      </c>
      <c r="G64">
        <v>42.872100000000003</v>
      </c>
      <c r="H64">
        <v>25.222200000000001</v>
      </c>
    </row>
    <row r="65" spans="1:8" x14ac:dyDescent="0.25">
      <c r="A65">
        <v>3</v>
      </c>
      <c r="B65">
        <v>29.44</v>
      </c>
      <c r="C65">
        <v>30.414300000000001</v>
      </c>
      <c r="D65">
        <v>19.5565</v>
      </c>
      <c r="E65">
        <v>4</v>
      </c>
      <c r="F65">
        <v>82.736199999999997</v>
      </c>
      <c r="G65">
        <v>84.994299999999996</v>
      </c>
      <c r="H65">
        <v>34.032499999999999</v>
      </c>
    </row>
    <row r="66" spans="1:8" x14ac:dyDescent="0.25">
      <c r="A66">
        <v>3</v>
      </c>
      <c r="B66">
        <v>29.44</v>
      </c>
      <c r="C66">
        <v>30.414300000000001</v>
      </c>
      <c r="D66">
        <v>19.5565</v>
      </c>
      <c r="E66">
        <v>5</v>
      </c>
      <c r="F66">
        <v>69.723299999999995</v>
      </c>
      <c r="G66">
        <v>71.854900000000001</v>
      </c>
      <c r="H66">
        <v>28.674499999999998</v>
      </c>
    </row>
    <row r="67" spans="1:8" x14ac:dyDescent="0.25">
      <c r="A67">
        <v>3</v>
      </c>
      <c r="B67">
        <v>29.091699999999999</v>
      </c>
      <c r="C67">
        <v>30.371300000000002</v>
      </c>
      <c r="D67">
        <v>18.310199999999998</v>
      </c>
      <c r="E67">
        <v>1</v>
      </c>
      <c r="F67">
        <v>169.17439999999999</v>
      </c>
      <c r="G67">
        <v>146.21289999999999</v>
      </c>
      <c r="H67">
        <v>39.511400000000002</v>
      </c>
    </row>
    <row r="68" spans="1:8" x14ac:dyDescent="0.25">
      <c r="A68">
        <v>3</v>
      </c>
      <c r="B68">
        <v>29.091699999999999</v>
      </c>
      <c r="C68">
        <v>30.371300000000002</v>
      </c>
      <c r="D68">
        <v>18.310199999999998</v>
      </c>
      <c r="E68">
        <v>2</v>
      </c>
      <c r="F68">
        <v>82.803100000000001</v>
      </c>
      <c r="G68">
        <v>79.571799999999996</v>
      </c>
      <c r="H68">
        <v>37.236499999999999</v>
      </c>
    </row>
    <row r="69" spans="1:8" x14ac:dyDescent="0.25">
      <c r="A69">
        <v>3</v>
      </c>
      <c r="B69">
        <v>29.091699999999999</v>
      </c>
      <c r="C69">
        <v>30.371300000000002</v>
      </c>
      <c r="D69">
        <v>18.310199999999998</v>
      </c>
      <c r="E69">
        <v>3</v>
      </c>
      <c r="F69">
        <v>41.731900000000003</v>
      </c>
      <c r="G69">
        <v>42.210999999999999</v>
      </c>
      <c r="H69">
        <v>23.5228</v>
      </c>
    </row>
    <row r="70" spans="1:8" x14ac:dyDescent="0.25">
      <c r="A70">
        <v>3</v>
      </c>
      <c r="B70">
        <v>29.091699999999999</v>
      </c>
      <c r="C70">
        <v>30.371300000000002</v>
      </c>
      <c r="D70">
        <v>18.310199999999998</v>
      </c>
      <c r="E70">
        <v>4</v>
      </c>
      <c r="F70">
        <v>83.803200000000004</v>
      </c>
      <c r="G70">
        <v>82.456500000000005</v>
      </c>
      <c r="H70">
        <v>35.128100000000003</v>
      </c>
    </row>
    <row r="71" spans="1:8" x14ac:dyDescent="0.25">
      <c r="A71">
        <v>3</v>
      </c>
      <c r="B71">
        <v>29.091699999999999</v>
      </c>
      <c r="C71">
        <v>30.371300000000002</v>
      </c>
      <c r="D71">
        <v>18.310199999999998</v>
      </c>
      <c r="E71">
        <v>5</v>
      </c>
      <c r="F71">
        <v>71.276300000000006</v>
      </c>
      <c r="G71">
        <v>70.635400000000004</v>
      </c>
      <c r="H71">
        <v>28.401599999999998</v>
      </c>
    </row>
    <row r="72" spans="1:8" x14ac:dyDescent="0.25">
      <c r="A72">
        <v>3</v>
      </c>
      <c r="B72">
        <v>29.4026</v>
      </c>
      <c r="C72">
        <v>30.3276</v>
      </c>
      <c r="D72">
        <v>18.754000000000001</v>
      </c>
      <c r="E72">
        <v>1</v>
      </c>
      <c r="F72">
        <v>160.99010000000001</v>
      </c>
      <c r="G72">
        <v>139.01490000000001</v>
      </c>
      <c r="H72">
        <v>39.323599999999999</v>
      </c>
    </row>
    <row r="73" spans="1:8" x14ac:dyDescent="0.25">
      <c r="A73">
        <v>3</v>
      </c>
      <c r="B73">
        <v>29.4026</v>
      </c>
      <c r="C73">
        <v>30.3276</v>
      </c>
      <c r="D73">
        <v>18.754000000000001</v>
      </c>
      <c r="E73">
        <v>2</v>
      </c>
      <c r="F73">
        <v>83.144300000000001</v>
      </c>
      <c r="G73">
        <v>80.299400000000006</v>
      </c>
      <c r="H73">
        <v>37.112499999999997</v>
      </c>
    </row>
    <row r="74" spans="1:8" x14ac:dyDescent="0.25">
      <c r="A74">
        <v>3</v>
      </c>
      <c r="B74">
        <v>29.4026</v>
      </c>
      <c r="C74">
        <v>30.3276</v>
      </c>
      <c r="D74">
        <v>18.754000000000001</v>
      </c>
      <c r="E74">
        <v>3</v>
      </c>
      <c r="F74">
        <v>40.098599999999998</v>
      </c>
      <c r="G74">
        <v>42.531999999999996</v>
      </c>
      <c r="H74">
        <v>24.217600000000001</v>
      </c>
    </row>
    <row r="75" spans="1:8" x14ac:dyDescent="0.25">
      <c r="A75">
        <v>3</v>
      </c>
      <c r="B75">
        <v>29.4026</v>
      </c>
      <c r="C75">
        <v>30.3276</v>
      </c>
      <c r="D75">
        <v>18.754000000000001</v>
      </c>
      <c r="E75">
        <v>4</v>
      </c>
      <c r="F75">
        <v>85.460599999999999</v>
      </c>
      <c r="G75">
        <v>83.722700000000003</v>
      </c>
      <c r="H75">
        <v>31.800799999999999</v>
      </c>
    </row>
    <row r="76" spans="1:8" x14ac:dyDescent="0.25">
      <c r="A76">
        <v>3</v>
      </c>
      <c r="B76">
        <v>29.4026</v>
      </c>
      <c r="C76">
        <v>30.3276</v>
      </c>
      <c r="D76">
        <v>18.754000000000001</v>
      </c>
      <c r="E76">
        <v>5</v>
      </c>
      <c r="F76">
        <v>70.483099999999993</v>
      </c>
      <c r="G76">
        <v>71.827299999999994</v>
      </c>
      <c r="H76">
        <v>27.546900000000001</v>
      </c>
    </row>
    <row r="77" spans="1:8" x14ac:dyDescent="0.25">
      <c r="A77">
        <v>4</v>
      </c>
      <c r="B77">
        <v>39.304400000000001</v>
      </c>
      <c r="C77">
        <v>40.003799999999998</v>
      </c>
      <c r="D77">
        <v>16.603899999999999</v>
      </c>
      <c r="E77">
        <v>1</v>
      </c>
      <c r="F77">
        <v>329.23719999999997</v>
      </c>
      <c r="G77">
        <v>261.512</v>
      </c>
      <c r="H77">
        <v>28.411300000000001</v>
      </c>
    </row>
    <row r="78" spans="1:8" x14ac:dyDescent="0.25">
      <c r="A78">
        <v>4</v>
      </c>
      <c r="B78">
        <v>39.304400000000001</v>
      </c>
      <c r="C78">
        <v>40.003799999999998</v>
      </c>
      <c r="D78">
        <v>16.603899999999999</v>
      </c>
      <c r="E78">
        <v>2</v>
      </c>
      <c r="F78">
        <v>134.32230000000001</v>
      </c>
      <c r="G78">
        <v>113.8775</v>
      </c>
      <c r="H78">
        <v>22.645099999999999</v>
      </c>
    </row>
    <row r="79" spans="1:8" x14ac:dyDescent="0.25">
      <c r="A79">
        <v>4</v>
      </c>
      <c r="B79">
        <v>39.304400000000001</v>
      </c>
      <c r="C79">
        <v>40.003799999999998</v>
      </c>
      <c r="D79">
        <v>16.603899999999999</v>
      </c>
      <c r="E79">
        <v>3</v>
      </c>
      <c r="F79">
        <v>84.067099999999996</v>
      </c>
      <c r="G79">
        <v>77.020799999999994</v>
      </c>
      <c r="H79">
        <v>22.5684</v>
      </c>
    </row>
    <row r="80" spans="1:8" x14ac:dyDescent="0.25">
      <c r="A80">
        <v>4</v>
      </c>
      <c r="B80">
        <v>39.304400000000001</v>
      </c>
      <c r="C80">
        <v>40.003799999999998</v>
      </c>
      <c r="D80">
        <v>16.603899999999999</v>
      </c>
      <c r="E80">
        <v>4</v>
      </c>
      <c r="F80">
        <v>36.745699999999999</v>
      </c>
      <c r="G80">
        <v>37.180300000000003</v>
      </c>
      <c r="H80">
        <v>19.758099999999999</v>
      </c>
    </row>
    <row r="81" spans="1:8" x14ac:dyDescent="0.25">
      <c r="A81">
        <v>4</v>
      </c>
      <c r="B81">
        <v>39.304400000000001</v>
      </c>
      <c r="C81">
        <v>40.003799999999998</v>
      </c>
      <c r="D81">
        <v>16.603899999999999</v>
      </c>
      <c r="E81">
        <v>5</v>
      </c>
      <c r="F81">
        <v>41.436999999999998</v>
      </c>
      <c r="G81">
        <v>42.747799999999998</v>
      </c>
      <c r="H81">
        <v>18.903199999999998</v>
      </c>
    </row>
    <row r="82" spans="1:8" x14ac:dyDescent="0.25">
      <c r="A82">
        <v>4</v>
      </c>
      <c r="B82">
        <v>39.201799999999999</v>
      </c>
      <c r="C82">
        <v>39.890500000000003</v>
      </c>
      <c r="D82">
        <v>15.1326</v>
      </c>
      <c r="E82">
        <v>1</v>
      </c>
      <c r="F82">
        <v>339.31729999999999</v>
      </c>
      <c r="G82">
        <v>256.7835</v>
      </c>
      <c r="H82">
        <v>23.483899999999998</v>
      </c>
    </row>
    <row r="83" spans="1:8" x14ac:dyDescent="0.25">
      <c r="A83">
        <v>4</v>
      </c>
      <c r="B83">
        <v>39.201799999999999</v>
      </c>
      <c r="C83">
        <v>39.890500000000003</v>
      </c>
      <c r="D83">
        <v>15.1326</v>
      </c>
      <c r="E83">
        <v>2</v>
      </c>
      <c r="F83">
        <v>139.3109</v>
      </c>
      <c r="G83">
        <v>110.1554</v>
      </c>
      <c r="H83">
        <v>18.336300000000001</v>
      </c>
    </row>
    <row r="84" spans="1:8" x14ac:dyDescent="0.25">
      <c r="A84">
        <v>4</v>
      </c>
      <c r="B84">
        <v>39.201799999999999</v>
      </c>
      <c r="C84">
        <v>39.890500000000003</v>
      </c>
      <c r="D84">
        <v>15.1326</v>
      </c>
      <c r="E84">
        <v>3</v>
      </c>
      <c r="F84">
        <v>84.796899999999994</v>
      </c>
      <c r="G84">
        <v>77.834999999999994</v>
      </c>
      <c r="H84">
        <v>19.771000000000001</v>
      </c>
    </row>
    <row r="85" spans="1:8" x14ac:dyDescent="0.25">
      <c r="A85">
        <v>4</v>
      </c>
      <c r="B85">
        <v>39.201799999999999</v>
      </c>
      <c r="C85">
        <v>39.890500000000003</v>
      </c>
      <c r="D85">
        <v>15.1326</v>
      </c>
      <c r="E85">
        <v>4</v>
      </c>
      <c r="F85">
        <v>36.441899999999997</v>
      </c>
      <c r="G85">
        <v>37.113500000000002</v>
      </c>
      <c r="H85">
        <v>16.9101</v>
      </c>
    </row>
    <row r="86" spans="1:8" x14ac:dyDescent="0.25">
      <c r="A86">
        <v>4</v>
      </c>
      <c r="B86">
        <v>39.201799999999999</v>
      </c>
      <c r="C86">
        <v>39.890500000000003</v>
      </c>
      <c r="D86">
        <v>15.1326</v>
      </c>
      <c r="E86">
        <v>5</v>
      </c>
      <c r="F86">
        <v>40.983800000000002</v>
      </c>
      <c r="G86">
        <v>42.5871</v>
      </c>
      <c r="H86">
        <v>16.840299999999999</v>
      </c>
    </row>
    <row r="87" spans="1:8" x14ac:dyDescent="0.25">
      <c r="A87">
        <v>4</v>
      </c>
      <c r="B87">
        <v>39.269799999999996</v>
      </c>
      <c r="C87">
        <v>39.856200000000001</v>
      </c>
      <c r="D87">
        <v>15.6036</v>
      </c>
      <c r="E87">
        <v>1</v>
      </c>
      <c r="F87">
        <v>318.3974</v>
      </c>
      <c r="G87">
        <v>259.3227</v>
      </c>
      <c r="H87">
        <v>28.939800000000002</v>
      </c>
    </row>
    <row r="88" spans="1:8" x14ac:dyDescent="0.25">
      <c r="A88">
        <v>4</v>
      </c>
      <c r="B88">
        <v>39.269799999999996</v>
      </c>
      <c r="C88">
        <v>39.856200000000001</v>
      </c>
      <c r="D88">
        <v>15.6036</v>
      </c>
      <c r="E88">
        <v>2</v>
      </c>
      <c r="F88">
        <v>132.5394</v>
      </c>
      <c r="G88">
        <v>114.77719999999999</v>
      </c>
      <c r="H88">
        <v>21.571999999999999</v>
      </c>
    </row>
    <row r="89" spans="1:8" x14ac:dyDescent="0.25">
      <c r="A89">
        <v>4</v>
      </c>
      <c r="B89">
        <v>39.269799999999996</v>
      </c>
      <c r="C89">
        <v>39.856200000000001</v>
      </c>
      <c r="D89">
        <v>15.6036</v>
      </c>
      <c r="E89">
        <v>3</v>
      </c>
      <c r="F89">
        <v>83.003100000000003</v>
      </c>
      <c r="G89">
        <v>79.3566</v>
      </c>
      <c r="H89">
        <v>21.6251</v>
      </c>
    </row>
    <row r="90" spans="1:8" x14ac:dyDescent="0.25">
      <c r="A90">
        <v>4</v>
      </c>
      <c r="B90">
        <v>39.269799999999996</v>
      </c>
      <c r="C90">
        <v>39.856200000000001</v>
      </c>
      <c r="D90">
        <v>15.6036</v>
      </c>
      <c r="E90">
        <v>4</v>
      </c>
      <c r="F90">
        <v>35.794499999999999</v>
      </c>
      <c r="G90">
        <v>37.349899999999998</v>
      </c>
      <c r="H90">
        <v>18.185300000000002</v>
      </c>
    </row>
    <row r="91" spans="1:8" x14ac:dyDescent="0.25">
      <c r="A91">
        <v>4</v>
      </c>
      <c r="B91">
        <v>39.269799999999996</v>
      </c>
      <c r="C91">
        <v>39.856200000000001</v>
      </c>
      <c r="D91">
        <v>15.6036</v>
      </c>
      <c r="E91">
        <v>5</v>
      </c>
      <c r="F91">
        <v>40.7624</v>
      </c>
      <c r="G91">
        <v>43.586300000000001</v>
      </c>
      <c r="H91">
        <v>17.681999999999999</v>
      </c>
    </row>
    <row r="92" spans="1:8" x14ac:dyDescent="0.25">
      <c r="A92">
        <v>4</v>
      </c>
      <c r="B92">
        <v>39.457299999999996</v>
      </c>
      <c r="C92">
        <v>39.857999999999997</v>
      </c>
      <c r="D92">
        <v>16.402699999999999</v>
      </c>
      <c r="E92">
        <v>1</v>
      </c>
      <c r="F92">
        <v>230.50120000000001</v>
      </c>
      <c r="G92">
        <v>263.46370000000002</v>
      </c>
      <c r="H92">
        <v>31.1676</v>
      </c>
    </row>
    <row r="93" spans="1:8" x14ac:dyDescent="0.25">
      <c r="A93">
        <v>4</v>
      </c>
      <c r="B93">
        <v>39.457299999999996</v>
      </c>
      <c r="C93">
        <v>39.857999999999997</v>
      </c>
      <c r="D93">
        <v>16.402699999999999</v>
      </c>
      <c r="E93">
        <v>2</v>
      </c>
      <c r="F93">
        <v>114.24509999999999</v>
      </c>
      <c r="G93">
        <v>115.3843</v>
      </c>
      <c r="H93">
        <v>22.794899999999998</v>
      </c>
    </row>
    <row r="94" spans="1:8" x14ac:dyDescent="0.25">
      <c r="A94">
        <v>4</v>
      </c>
      <c r="B94">
        <v>39.457299999999996</v>
      </c>
      <c r="C94">
        <v>39.857999999999997</v>
      </c>
      <c r="D94">
        <v>16.402699999999999</v>
      </c>
      <c r="E94">
        <v>3</v>
      </c>
      <c r="F94">
        <v>79.306299999999993</v>
      </c>
      <c r="G94">
        <v>79.523399999999995</v>
      </c>
      <c r="H94">
        <v>21.452999999999999</v>
      </c>
    </row>
    <row r="95" spans="1:8" x14ac:dyDescent="0.25">
      <c r="A95">
        <v>4</v>
      </c>
      <c r="B95">
        <v>39.457299999999996</v>
      </c>
      <c r="C95">
        <v>39.857999999999997</v>
      </c>
      <c r="D95">
        <v>16.402699999999999</v>
      </c>
      <c r="E95">
        <v>4</v>
      </c>
      <c r="F95">
        <v>36.7164</v>
      </c>
      <c r="G95">
        <v>36.6751</v>
      </c>
      <c r="H95">
        <v>18.774899999999999</v>
      </c>
    </row>
    <row r="96" spans="1:8" x14ac:dyDescent="0.25">
      <c r="A96">
        <v>4</v>
      </c>
      <c r="B96">
        <v>39.457299999999996</v>
      </c>
      <c r="C96">
        <v>39.857999999999997</v>
      </c>
      <c r="D96">
        <v>16.402699999999999</v>
      </c>
      <c r="E96">
        <v>5</v>
      </c>
      <c r="F96">
        <v>41.033900000000003</v>
      </c>
      <c r="G96">
        <v>43.0396</v>
      </c>
      <c r="H96">
        <v>18.496600000000001</v>
      </c>
    </row>
    <row r="97" spans="1:8" x14ac:dyDescent="0.25">
      <c r="A97">
        <v>4</v>
      </c>
      <c r="B97">
        <v>39.305799999999998</v>
      </c>
      <c r="C97">
        <v>39.911900000000003</v>
      </c>
      <c r="D97">
        <v>15.946099999999999</v>
      </c>
      <c r="E97">
        <v>1</v>
      </c>
      <c r="F97">
        <v>308.4649</v>
      </c>
      <c r="G97">
        <v>254.70930000000001</v>
      </c>
      <c r="H97">
        <v>29.535399999999999</v>
      </c>
    </row>
    <row r="98" spans="1:8" x14ac:dyDescent="0.25">
      <c r="A98">
        <v>4</v>
      </c>
      <c r="B98">
        <v>39.305799999999998</v>
      </c>
      <c r="C98">
        <v>39.911900000000003</v>
      </c>
      <c r="D98">
        <v>15.946099999999999</v>
      </c>
      <c r="E98">
        <v>2</v>
      </c>
      <c r="F98">
        <v>128.96549999999999</v>
      </c>
      <c r="G98">
        <v>112.7881</v>
      </c>
      <c r="H98">
        <v>22.847000000000001</v>
      </c>
    </row>
    <row r="99" spans="1:8" x14ac:dyDescent="0.25">
      <c r="A99">
        <v>4</v>
      </c>
      <c r="B99">
        <v>39.305799999999998</v>
      </c>
      <c r="C99">
        <v>39.911900000000003</v>
      </c>
      <c r="D99">
        <v>15.946099999999999</v>
      </c>
      <c r="E99">
        <v>3</v>
      </c>
      <c r="F99">
        <v>83.181799999999996</v>
      </c>
      <c r="G99">
        <v>79.102199999999996</v>
      </c>
      <c r="H99">
        <v>21.0444</v>
      </c>
    </row>
    <row r="100" spans="1:8" x14ac:dyDescent="0.25">
      <c r="A100">
        <v>4</v>
      </c>
      <c r="B100">
        <v>39.305799999999998</v>
      </c>
      <c r="C100">
        <v>39.911900000000003</v>
      </c>
      <c r="D100">
        <v>15.946099999999999</v>
      </c>
      <c r="E100">
        <v>4</v>
      </c>
      <c r="F100">
        <v>36.425899999999999</v>
      </c>
      <c r="G100">
        <v>37.072699999999998</v>
      </c>
      <c r="H100">
        <v>18.402799999999999</v>
      </c>
    </row>
    <row r="101" spans="1:8" x14ac:dyDescent="0.25">
      <c r="A101">
        <v>4</v>
      </c>
      <c r="B101">
        <v>39.305799999999998</v>
      </c>
      <c r="C101">
        <v>39.911900000000003</v>
      </c>
      <c r="D101">
        <v>15.946099999999999</v>
      </c>
      <c r="E101">
        <v>5</v>
      </c>
      <c r="F101">
        <v>41.2425</v>
      </c>
      <c r="G101">
        <v>42.950200000000002</v>
      </c>
      <c r="H101">
        <v>17.843299999999999</v>
      </c>
    </row>
    <row r="102" spans="1:8" x14ac:dyDescent="0.25">
      <c r="A102">
        <v>5</v>
      </c>
      <c r="B102">
        <v>37.220599999999997</v>
      </c>
      <c r="C102">
        <v>38.366799999999998</v>
      </c>
      <c r="D102">
        <v>18.409300000000002</v>
      </c>
      <c r="E102">
        <v>1</v>
      </c>
      <c r="F102">
        <v>197.7696</v>
      </c>
      <c r="G102">
        <v>193.0941</v>
      </c>
      <c r="H102">
        <v>42.250500000000002</v>
      </c>
    </row>
    <row r="103" spans="1:8" x14ac:dyDescent="0.25">
      <c r="A103">
        <v>5</v>
      </c>
      <c r="B103">
        <v>37.220599999999997</v>
      </c>
      <c r="C103">
        <v>38.366799999999998</v>
      </c>
      <c r="D103">
        <v>18.409300000000002</v>
      </c>
      <c r="E103">
        <v>2</v>
      </c>
      <c r="F103">
        <v>108.836</v>
      </c>
      <c r="G103">
        <v>107.45480000000001</v>
      </c>
      <c r="H103">
        <v>29.215199999999999</v>
      </c>
    </row>
    <row r="104" spans="1:8" x14ac:dyDescent="0.25">
      <c r="A104">
        <v>5</v>
      </c>
      <c r="B104">
        <v>37.220599999999997</v>
      </c>
      <c r="C104">
        <v>38.366799999999998</v>
      </c>
      <c r="D104">
        <v>18.409300000000002</v>
      </c>
      <c r="E104">
        <v>3</v>
      </c>
      <c r="F104">
        <v>79.061099999999996</v>
      </c>
      <c r="G104">
        <v>75.277199999999993</v>
      </c>
      <c r="H104">
        <v>24.675799999999999</v>
      </c>
    </row>
    <row r="105" spans="1:8" x14ac:dyDescent="0.25">
      <c r="A105">
        <v>5</v>
      </c>
      <c r="B105">
        <v>37.220599999999997</v>
      </c>
      <c r="C105">
        <v>38.366799999999998</v>
      </c>
      <c r="D105">
        <v>18.409300000000002</v>
      </c>
      <c r="E105">
        <v>4</v>
      </c>
      <c r="F105">
        <v>35.3309</v>
      </c>
      <c r="G105">
        <v>35.930999999999997</v>
      </c>
      <c r="H105">
        <v>18.501899999999999</v>
      </c>
    </row>
    <row r="106" spans="1:8" x14ac:dyDescent="0.25">
      <c r="A106">
        <v>5</v>
      </c>
      <c r="B106">
        <v>37.220599999999997</v>
      </c>
      <c r="C106">
        <v>38.366799999999998</v>
      </c>
      <c r="D106">
        <v>18.409300000000002</v>
      </c>
      <c r="E106">
        <v>5</v>
      </c>
      <c r="F106">
        <v>41.422699999999999</v>
      </c>
      <c r="G106">
        <v>43.671599999999998</v>
      </c>
      <c r="H106">
        <v>21.270199999999999</v>
      </c>
    </row>
    <row r="107" spans="1:8" x14ac:dyDescent="0.25">
      <c r="A107">
        <v>5</v>
      </c>
      <c r="B107">
        <v>37.243499999999997</v>
      </c>
      <c r="C107">
        <v>38.400500000000001</v>
      </c>
      <c r="D107">
        <v>19.061800000000002</v>
      </c>
      <c r="E107">
        <v>1</v>
      </c>
      <c r="F107">
        <v>205.02250000000001</v>
      </c>
      <c r="G107">
        <v>183.1935</v>
      </c>
      <c r="H107">
        <v>39.968299999999999</v>
      </c>
    </row>
    <row r="108" spans="1:8" x14ac:dyDescent="0.25">
      <c r="A108">
        <v>5</v>
      </c>
      <c r="B108">
        <v>37.243499999999997</v>
      </c>
      <c r="C108">
        <v>38.400500000000001</v>
      </c>
      <c r="D108">
        <v>19.061800000000002</v>
      </c>
      <c r="E108">
        <v>2</v>
      </c>
      <c r="F108">
        <v>107.9952</v>
      </c>
      <c r="G108">
        <v>109.5808</v>
      </c>
      <c r="H108">
        <v>30.7926</v>
      </c>
    </row>
    <row r="109" spans="1:8" x14ac:dyDescent="0.25">
      <c r="A109">
        <v>5</v>
      </c>
      <c r="B109">
        <v>37.243499999999997</v>
      </c>
      <c r="C109">
        <v>38.400500000000001</v>
      </c>
      <c r="D109">
        <v>19.061800000000002</v>
      </c>
      <c r="E109">
        <v>3</v>
      </c>
      <c r="F109">
        <v>78.303200000000004</v>
      </c>
      <c r="G109">
        <v>79.066999999999993</v>
      </c>
      <c r="H109">
        <v>25.017099999999999</v>
      </c>
    </row>
    <row r="110" spans="1:8" x14ac:dyDescent="0.25">
      <c r="A110">
        <v>5</v>
      </c>
      <c r="B110">
        <v>37.243499999999997</v>
      </c>
      <c r="C110">
        <v>38.400500000000001</v>
      </c>
      <c r="D110">
        <v>19.061800000000002</v>
      </c>
      <c r="E110">
        <v>4</v>
      </c>
      <c r="F110">
        <v>34.410899999999998</v>
      </c>
      <c r="G110">
        <v>37.202800000000003</v>
      </c>
      <c r="H110">
        <v>19.278600000000001</v>
      </c>
    </row>
    <row r="111" spans="1:8" x14ac:dyDescent="0.25">
      <c r="A111">
        <v>5</v>
      </c>
      <c r="B111">
        <v>37.243499999999997</v>
      </c>
      <c r="C111">
        <v>38.400500000000001</v>
      </c>
      <c r="D111">
        <v>19.061800000000002</v>
      </c>
      <c r="E111">
        <v>5</v>
      </c>
      <c r="F111">
        <v>40.553400000000003</v>
      </c>
      <c r="G111">
        <v>44.153799999999997</v>
      </c>
      <c r="H111">
        <v>21.824400000000001</v>
      </c>
    </row>
    <row r="112" spans="1:8" x14ac:dyDescent="0.25">
      <c r="A112">
        <v>5</v>
      </c>
      <c r="B112">
        <v>37.145699999999998</v>
      </c>
      <c r="C112">
        <v>38.2376</v>
      </c>
      <c r="D112">
        <v>18.5624</v>
      </c>
      <c r="E112">
        <v>1</v>
      </c>
      <c r="F112">
        <v>248.1619</v>
      </c>
      <c r="G112">
        <v>191.8229</v>
      </c>
      <c r="H112">
        <v>39.283000000000001</v>
      </c>
    </row>
    <row r="113" spans="1:8" x14ac:dyDescent="0.25">
      <c r="A113">
        <v>5</v>
      </c>
      <c r="B113">
        <v>37.145699999999998</v>
      </c>
      <c r="C113">
        <v>38.2376</v>
      </c>
      <c r="D113">
        <v>18.5624</v>
      </c>
      <c r="E113">
        <v>2</v>
      </c>
      <c r="F113">
        <v>118.9344</v>
      </c>
      <c r="G113">
        <v>110.1833</v>
      </c>
      <c r="H113">
        <v>29.2254</v>
      </c>
    </row>
    <row r="114" spans="1:8" x14ac:dyDescent="0.25">
      <c r="A114">
        <v>5</v>
      </c>
      <c r="B114">
        <v>37.145699999999998</v>
      </c>
      <c r="C114">
        <v>38.2376</v>
      </c>
      <c r="D114">
        <v>18.5624</v>
      </c>
      <c r="E114">
        <v>3</v>
      </c>
      <c r="F114">
        <v>79.930300000000003</v>
      </c>
      <c r="G114">
        <v>78.306299999999993</v>
      </c>
      <c r="H114">
        <v>23.828700000000001</v>
      </c>
    </row>
    <row r="115" spans="1:8" x14ac:dyDescent="0.25">
      <c r="A115">
        <v>5</v>
      </c>
      <c r="B115">
        <v>37.145699999999998</v>
      </c>
      <c r="C115">
        <v>38.2376</v>
      </c>
      <c r="D115">
        <v>18.5624</v>
      </c>
      <c r="E115">
        <v>4</v>
      </c>
      <c r="F115">
        <v>35.363500000000002</v>
      </c>
      <c r="G115">
        <v>35.774799999999999</v>
      </c>
      <c r="H115">
        <v>19.0732</v>
      </c>
    </row>
    <row r="116" spans="1:8" x14ac:dyDescent="0.25">
      <c r="A116">
        <v>5</v>
      </c>
      <c r="B116">
        <v>37.145699999999998</v>
      </c>
      <c r="C116">
        <v>38.2376</v>
      </c>
      <c r="D116">
        <v>18.5624</v>
      </c>
      <c r="E116">
        <v>5</v>
      </c>
      <c r="F116">
        <v>42.5732</v>
      </c>
      <c r="G116">
        <v>43.662300000000002</v>
      </c>
      <c r="H116">
        <v>21.2346</v>
      </c>
    </row>
    <row r="117" spans="1:8" x14ac:dyDescent="0.25">
      <c r="A117">
        <v>5</v>
      </c>
      <c r="B117">
        <v>37.386699999999998</v>
      </c>
      <c r="C117">
        <v>38.269599999999997</v>
      </c>
      <c r="D117">
        <v>18.943999999999999</v>
      </c>
      <c r="E117">
        <v>1</v>
      </c>
      <c r="F117">
        <v>209.95500000000001</v>
      </c>
      <c r="G117">
        <v>186.41730000000001</v>
      </c>
      <c r="H117">
        <v>36.949599999999997</v>
      </c>
    </row>
    <row r="118" spans="1:8" x14ac:dyDescent="0.25">
      <c r="A118">
        <v>5</v>
      </c>
      <c r="B118">
        <v>37.386699999999998</v>
      </c>
      <c r="C118">
        <v>38.269599999999997</v>
      </c>
      <c r="D118">
        <v>18.943999999999999</v>
      </c>
      <c r="E118">
        <v>2</v>
      </c>
      <c r="F118">
        <v>107.9342</v>
      </c>
      <c r="G118">
        <v>101.6185</v>
      </c>
      <c r="H118">
        <v>27.1023</v>
      </c>
    </row>
    <row r="119" spans="1:8" x14ac:dyDescent="0.25">
      <c r="A119">
        <v>5</v>
      </c>
      <c r="B119">
        <v>37.386699999999998</v>
      </c>
      <c r="C119">
        <v>38.269599999999997</v>
      </c>
      <c r="D119">
        <v>18.943999999999999</v>
      </c>
      <c r="E119">
        <v>3</v>
      </c>
      <c r="F119">
        <v>79.193899999999999</v>
      </c>
      <c r="G119">
        <v>78.059899999999999</v>
      </c>
      <c r="H119">
        <v>24.549900000000001</v>
      </c>
    </row>
    <row r="120" spans="1:8" x14ac:dyDescent="0.25">
      <c r="A120">
        <v>5</v>
      </c>
      <c r="B120">
        <v>37.386699999999998</v>
      </c>
      <c r="C120">
        <v>38.269599999999997</v>
      </c>
      <c r="D120">
        <v>18.943999999999999</v>
      </c>
      <c r="E120">
        <v>4</v>
      </c>
      <c r="F120">
        <v>34.183</v>
      </c>
      <c r="G120">
        <v>36.788400000000003</v>
      </c>
      <c r="H120">
        <v>19.192299999999999</v>
      </c>
    </row>
    <row r="121" spans="1:8" x14ac:dyDescent="0.25">
      <c r="A121">
        <v>5</v>
      </c>
      <c r="B121">
        <v>37.386699999999998</v>
      </c>
      <c r="C121">
        <v>38.269599999999997</v>
      </c>
      <c r="D121">
        <v>18.943999999999999</v>
      </c>
      <c r="E121">
        <v>5</v>
      </c>
      <c r="F121">
        <v>40.7194</v>
      </c>
      <c r="G121">
        <v>43.705300000000001</v>
      </c>
      <c r="H121">
        <v>21.668900000000001</v>
      </c>
    </row>
    <row r="122" spans="1:8" x14ac:dyDescent="0.25">
      <c r="A122">
        <v>5</v>
      </c>
      <c r="B122">
        <v>37.222900000000003</v>
      </c>
      <c r="C122">
        <v>38.386600000000001</v>
      </c>
      <c r="D122">
        <v>18.9772</v>
      </c>
      <c r="E122">
        <v>1</v>
      </c>
      <c r="F122">
        <v>236.4632</v>
      </c>
      <c r="G122">
        <v>201.7627</v>
      </c>
      <c r="H122">
        <v>39.649700000000003</v>
      </c>
    </row>
    <row r="123" spans="1:8" x14ac:dyDescent="0.25">
      <c r="A123">
        <v>5</v>
      </c>
      <c r="B123">
        <v>37.222900000000003</v>
      </c>
      <c r="C123">
        <v>38.386600000000001</v>
      </c>
      <c r="D123">
        <v>18.9772</v>
      </c>
      <c r="E123">
        <v>2</v>
      </c>
      <c r="F123">
        <v>111.22069999999999</v>
      </c>
      <c r="G123">
        <v>107.7744</v>
      </c>
      <c r="H123">
        <v>29.0242</v>
      </c>
    </row>
    <row r="124" spans="1:8" x14ac:dyDescent="0.25">
      <c r="A124">
        <v>5</v>
      </c>
      <c r="B124">
        <v>37.222900000000003</v>
      </c>
      <c r="C124">
        <v>38.386600000000001</v>
      </c>
      <c r="D124">
        <v>18.9772</v>
      </c>
      <c r="E124">
        <v>3</v>
      </c>
      <c r="F124">
        <v>77.190600000000003</v>
      </c>
      <c r="G124">
        <v>77.733199999999997</v>
      </c>
      <c r="H124">
        <v>24.9711</v>
      </c>
    </row>
    <row r="125" spans="1:8" x14ac:dyDescent="0.25">
      <c r="A125">
        <v>5</v>
      </c>
      <c r="B125">
        <v>37.222900000000003</v>
      </c>
      <c r="C125">
        <v>38.386600000000001</v>
      </c>
      <c r="D125">
        <v>18.9772</v>
      </c>
      <c r="E125">
        <v>4</v>
      </c>
      <c r="F125">
        <v>34.549599999999998</v>
      </c>
      <c r="G125">
        <v>35.735700000000001</v>
      </c>
      <c r="H125">
        <v>19.084299999999999</v>
      </c>
    </row>
    <row r="126" spans="1:8" x14ac:dyDescent="0.25">
      <c r="A126">
        <v>5</v>
      </c>
      <c r="B126">
        <v>37.222900000000003</v>
      </c>
      <c r="C126">
        <v>38.386600000000001</v>
      </c>
      <c r="D126">
        <v>18.9772</v>
      </c>
      <c r="E126">
        <v>5</v>
      </c>
      <c r="F126">
        <v>41.857399999999998</v>
      </c>
      <c r="G126">
        <v>42.774700000000003</v>
      </c>
      <c r="H126">
        <v>21.918600000000001</v>
      </c>
    </row>
    <row r="127" spans="1:8" x14ac:dyDescent="0.25">
      <c r="B127">
        <f>AVERAGE(thumb[err_independant_train])</f>
        <v>36.839031999999996</v>
      </c>
      <c r="C127">
        <f>AVERAGE(thumb[err_all_dimenssion_regression_train])</f>
        <v>37.891220000000004</v>
      </c>
      <c r="D127">
        <f>AVERAGE(thumb[err_time_series_train])</f>
        <v>17.410151999999975</v>
      </c>
      <c r="E127">
        <f>AVERAGE(thumb[dataset])</f>
        <v>3</v>
      </c>
      <c r="F127">
        <f>AVERAGE(thumb[err_indep_regression_test_t])</f>
        <v>92.895761600000014</v>
      </c>
      <c r="G127">
        <f>AVERAGE(thumb[err_regression_test_t])</f>
        <v>89.215293599999967</v>
      </c>
      <c r="H127">
        <f>AVERAGE(thumb[err_time_series_test_t])</f>
        <v>25.146335200000006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584EC-6224-46C7-A39D-4BFEA86B0275}">
  <dimension ref="A1:H127"/>
  <sheetViews>
    <sheetView workbookViewId="0">
      <selection activeCell="F27" sqref="F27"/>
    </sheetView>
  </sheetViews>
  <sheetFormatPr defaultRowHeight="15" x14ac:dyDescent="0.25"/>
  <cols>
    <col min="1" max="1" width="8.7109375" bestFit="1" customWidth="1"/>
    <col min="2" max="2" width="23.85546875" bestFit="1" customWidth="1"/>
    <col min="3" max="3" width="36.5703125" bestFit="1" customWidth="1"/>
    <col min="4" max="4" width="22.7109375" bestFit="1" customWidth="1"/>
    <col min="5" max="5" width="9.85546875" bestFit="1" customWidth="1"/>
    <col min="6" max="6" width="29" bestFit="1" customWidth="1"/>
    <col min="7" max="7" width="22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49.302700000000002</v>
      </c>
      <c r="C2">
        <v>50.778599999999997</v>
      </c>
      <c r="D2">
        <v>14.6007</v>
      </c>
      <c r="E2">
        <v>1</v>
      </c>
      <c r="F2">
        <v>128.7747</v>
      </c>
      <c r="G2">
        <v>121.1865</v>
      </c>
      <c r="H2">
        <v>22.410299999999999</v>
      </c>
    </row>
    <row r="3" spans="1:8" x14ac:dyDescent="0.25">
      <c r="A3">
        <v>1</v>
      </c>
      <c r="B3">
        <v>49.302700000000002</v>
      </c>
      <c r="C3">
        <v>50.778599999999997</v>
      </c>
      <c r="D3">
        <v>14.6007</v>
      </c>
      <c r="E3">
        <v>2</v>
      </c>
      <c r="F3">
        <v>77.156199999999998</v>
      </c>
      <c r="G3">
        <v>76.657399999999996</v>
      </c>
      <c r="H3">
        <v>19.883199999999999</v>
      </c>
    </row>
    <row r="4" spans="1:8" x14ac:dyDescent="0.25">
      <c r="A4">
        <v>1</v>
      </c>
      <c r="B4">
        <v>49.302700000000002</v>
      </c>
      <c r="C4">
        <v>50.778599999999997</v>
      </c>
      <c r="D4">
        <v>14.6007</v>
      </c>
      <c r="E4">
        <v>3</v>
      </c>
      <c r="F4">
        <v>52.964700000000001</v>
      </c>
      <c r="G4">
        <v>54.314599999999999</v>
      </c>
      <c r="H4">
        <v>20.157800000000002</v>
      </c>
    </row>
    <row r="5" spans="1:8" x14ac:dyDescent="0.25">
      <c r="A5">
        <v>1</v>
      </c>
      <c r="B5">
        <v>49.302700000000002</v>
      </c>
      <c r="C5">
        <v>50.778599999999997</v>
      </c>
      <c r="D5">
        <v>14.6007</v>
      </c>
      <c r="E5">
        <v>4</v>
      </c>
      <c r="F5">
        <v>76.470699999999994</v>
      </c>
      <c r="G5">
        <v>84.256399999999999</v>
      </c>
      <c r="H5">
        <v>19.459199999999999</v>
      </c>
    </row>
    <row r="6" spans="1:8" x14ac:dyDescent="0.25">
      <c r="A6">
        <v>1</v>
      </c>
      <c r="B6">
        <v>49.302700000000002</v>
      </c>
      <c r="C6">
        <v>50.778599999999997</v>
      </c>
      <c r="D6">
        <v>14.6007</v>
      </c>
      <c r="E6">
        <v>5</v>
      </c>
      <c r="F6">
        <v>61.508899999999997</v>
      </c>
      <c r="G6">
        <v>66.306299999999993</v>
      </c>
      <c r="H6">
        <v>19.166799999999999</v>
      </c>
    </row>
    <row r="7" spans="1:8" x14ac:dyDescent="0.25">
      <c r="A7">
        <v>1</v>
      </c>
      <c r="B7">
        <v>49.480899999999998</v>
      </c>
      <c r="C7">
        <v>50.941400000000002</v>
      </c>
      <c r="D7">
        <v>15.183299999999999</v>
      </c>
      <c r="E7">
        <v>1</v>
      </c>
      <c r="F7">
        <v>132.18450000000001</v>
      </c>
      <c r="G7">
        <v>129.67760000000001</v>
      </c>
      <c r="H7">
        <v>24.008400000000002</v>
      </c>
    </row>
    <row r="8" spans="1:8" x14ac:dyDescent="0.25">
      <c r="A8">
        <v>1</v>
      </c>
      <c r="B8">
        <v>49.480899999999998</v>
      </c>
      <c r="C8">
        <v>50.941400000000002</v>
      </c>
      <c r="D8">
        <v>15.183299999999999</v>
      </c>
      <c r="E8">
        <v>2</v>
      </c>
      <c r="F8">
        <v>77.536600000000007</v>
      </c>
      <c r="G8">
        <v>78.469800000000006</v>
      </c>
      <c r="H8">
        <v>20.8157</v>
      </c>
    </row>
    <row r="9" spans="1:8" x14ac:dyDescent="0.25">
      <c r="A9">
        <v>1</v>
      </c>
      <c r="B9">
        <v>49.480899999999998</v>
      </c>
      <c r="C9">
        <v>50.941400000000002</v>
      </c>
      <c r="D9">
        <v>15.183299999999999</v>
      </c>
      <c r="E9">
        <v>3</v>
      </c>
      <c r="F9">
        <v>52.6068</v>
      </c>
      <c r="G9">
        <v>50.9636</v>
      </c>
      <c r="H9">
        <v>20.1647</v>
      </c>
    </row>
    <row r="10" spans="1:8" x14ac:dyDescent="0.25">
      <c r="A10">
        <v>1</v>
      </c>
      <c r="B10">
        <v>49.480899999999998</v>
      </c>
      <c r="C10">
        <v>50.941400000000002</v>
      </c>
      <c r="D10">
        <v>15.183299999999999</v>
      </c>
      <c r="E10">
        <v>4</v>
      </c>
      <c r="F10">
        <v>73.771299999999997</v>
      </c>
      <c r="G10">
        <v>77.421000000000006</v>
      </c>
      <c r="H10">
        <v>19.296399999999998</v>
      </c>
    </row>
    <row r="11" spans="1:8" x14ac:dyDescent="0.25">
      <c r="A11">
        <v>1</v>
      </c>
      <c r="B11">
        <v>49.480899999999998</v>
      </c>
      <c r="C11">
        <v>50.941400000000002</v>
      </c>
      <c r="D11">
        <v>15.183299999999999</v>
      </c>
      <c r="E11">
        <v>5</v>
      </c>
      <c r="F11">
        <v>59.900300000000001</v>
      </c>
      <c r="G11">
        <v>63.256799999999998</v>
      </c>
      <c r="H11">
        <v>20.378299999999999</v>
      </c>
    </row>
    <row r="12" spans="1:8" x14ac:dyDescent="0.25">
      <c r="A12">
        <v>1</v>
      </c>
      <c r="B12">
        <v>49.253799999999998</v>
      </c>
      <c r="C12">
        <v>50.783200000000001</v>
      </c>
      <c r="D12">
        <v>14.851000000000001</v>
      </c>
      <c r="E12">
        <v>1</v>
      </c>
      <c r="F12">
        <v>132.1806</v>
      </c>
      <c r="G12">
        <v>130.0839</v>
      </c>
      <c r="H12">
        <v>22.980499999999999</v>
      </c>
    </row>
    <row r="13" spans="1:8" x14ac:dyDescent="0.25">
      <c r="A13">
        <v>1</v>
      </c>
      <c r="B13">
        <v>49.253799999999998</v>
      </c>
      <c r="C13">
        <v>50.783200000000001</v>
      </c>
      <c r="D13">
        <v>14.851000000000001</v>
      </c>
      <c r="E13">
        <v>2</v>
      </c>
      <c r="F13">
        <v>77.286900000000003</v>
      </c>
      <c r="G13">
        <v>78.852500000000006</v>
      </c>
      <c r="H13">
        <v>20.2163</v>
      </c>
    </row>
    <row r="14" spans="1:8" x14ac:dyDescent="0.25">
      <c r="A14">
        <v>1</v>
      </c>
      <c r="B14">
        <v>49.253799999999998</v>
      </c>
      <c r="C14">
        <v>50.783200000000001</v>
      </c>
      <c r="D14">
        <v>14.851000000000001</v>
      </c>
      <c r="E14">
        <v>3</v>
      </c>
      <c r="F14">
        <v>53.176299999999998</v>
      </c>
      <c r="G14">
        <v>49.781999999999996</v>
      </c>
      <c r="H14">
        <v>20.147600000000001</v>
      </c>
    </row>
    <row r="15" spans="1:8" x14ac:dyDescent="0.25">
      <c r="A15">
        <v>1</v>
      </c>
      <c r="B15">
        <v>49.253799999999998</v>
      </c>
      <c r="C15">
        <v>50.783200000000001</v>
      </c>
      <c r="D15">
        <v>14.851000000000001</v>
      </c>
      <c r="E15">
        <v>4</v>
      </c>
      <c r="F15">
        <v>77.135900000000007</v>
      </c>
      <c r="G15">
        <v>87.495199999999997</v>
      </c>
      <c r="H15">
        <v>19.517800000000001</v>
      </c>
    </row>
    <row r="16" spans="1:8" x14ac:dyDescent="0.25">
      <c r="A16">
        <v>1</v>
      </c>
      <c r="B16">
        <v>49.253799999999998</v>
      </c>
      <c r="C16">
        <v>50.783200000000001</v>
      </c>
      <c r="D16">
        <v>14.851000000000001</v>
      </c>
      <c r="E16">
        <v>5</v>
      </c>
      <c r="F16">
        <v>62.353999999999999</v>
      </c>
      <c r="G16">
        <v>63.470799999999997</v>
      </c>
      <c r="H16">
        <v>19.8139</v>
      </c>
    </row>
    <row r="17" spans="1:8" x14ac:dyDescent="0.25">
      <c r="A17">
        <v>1</v>
      </c>
      <c r="B17">
        <v>49.299100000000003</v>
      </c>
      <c r="C17">
        <v>50.726100000000002</v>
      </c>
      <c r="D17">
        <v>15.148099999999999</v>
      </c>
      <c r="E17">
        <v>1</v>
      </c>
      <c r="F17">
        <v>130.25219999999999</v>
      </c>
      <c r="G17">
        <v>128.8117</v>
      </c>
      <c r="H17">
        <v>23.101099999999999</v>
      </c>
    </row>
    <row r="18" spans="1:8" x14ac:dyDescent="0.25">
      <c r="A18">
        <v>1</v>
      </c>
      <c r="B18">
        <v>49.299100000000003</v>
      </c>
      <c r="C18">
        <v>50.726100000000002</v>
      </c>
      <c r="D18">
        <v>15.148099999999999</v>
      </c>
      <c r="E18">
        <v>2</v>
      </c>
      <c r="F18">
        <v>76.121799999999993</v>
      </c>
      <c r="G18">
        <v>75.544499999999999</v>
      </c>
      <c r="H18">
        <v>20.517099999999999</v>
      </c>
    </row>
    <row r="19" spans="1:8" x14ac:dyDescent="0.25">
      <c r="A19">
        <v>1</v>
      </c>
      <c r="B19">
        <v>49.299100000000003</v>
      </c>
      <c r="C19">
        <v>50.726100000000002</v>
      </c>
      <c r="D19">
        <v>15.148099999999999</v>
      </c>
      <c r="E19">
        <v>3</v>
      </c>
      <c r="F19">
        <v>53.035499999999999</v>
      </c>
      <c r="G19">
        <v>52.894799999999996</v>
      </c>
      <c r="H19">
        <v>20.409099999999999</v>
      </c>
    </row>
    <row r="20" spans="1:8" x14ac:dyDescent="0.25">
      <c r="A20">
        <v>1</v>
      </c>
      <c r="B20">
        <v>49.299100000000003</v>
      </c>
      <c r="C20">
        <v>50.726100000000002</v>
      </c>
      <c r="D20">
        <v>15.148099999999999</v>
      </c>
      <c r="E20">
        <v>4</v>
      </c>
      <c r="F20">
        <v>78.872299999999996</v>
      </c>
      <c r="G20">
        <v>89.948899999999995</v>
      </c>
      <c r="H20">
        <v>18.327100000000002</v>
      </c>
    </row>
    <row r="21" spans="1:8" x14ac:dyDescent="0.25">
      <c r="A21">
        <v>1</v>
      </c>
      <c r="B21">
        <v>49.299100000000003</v>
      </c>
      <c r="C21">
        <v>50.726100000000002</v>
      </c>
      <c r="D21">
        <v>15.148099999999999</v>
      </c>
      <c r="E21">
        <v>5</v>
      </c>
      <c r="F21">
        <v>62.527500000000003</v>
      </c>
      <c r="G21">
        <v>67.709800000000001</v>
      </c>
      <c r="H21">
        <v>19.573699999999999</v>
      </c>
    </row>
    <row r="22" spans="1:8" x14ac:dyDescent="0.25">
      <c r="A22">
        <v>1</v>
      </c>
      <c r="B22">
        <v>49.1845</v>
      </c>
      <c r="C22">
        <v>50.854399999999998</v>
      </c>
      <c r="D22">
        <v>15.184100000000001</v>
      </c>
      <c r="E22">
        <v>1</v>
      </c>
      <c r="F22">
        <v>137.77699999999999</v>
      </c>
      <c r="G22">
        <v>123.6236</v>
      </c>
      <c r="H22">
        <v>23.6297</v>
      </c>
    </row>
    <row r="23" spans="1:8" x14ac:dyDescent="0.25">
      <c r="A23">
        <v>1</v>
      </c>
      <c r="B23">
        <v>49.1845</v>
      </c>
      <c r="C23">
        <v>50.854399999999998</v>
      </c>
      <c r="D23">
        <v>15.184100000000001</v>
      </c>
      <c r="E23">
        <v>2</v>
      </c>
      <c r="F23">
        <v>79.545900000000003</v>
      </c>
      <c r="G23">
        <v>74.203400000000002</v>
      </c>
      <c r="H23">
        <v>20.698799999999999</v>
      </c>
    </row>
    <row r="24" spans="1:8" x14ac:dyDescent="0.25">
      <c r="A24">
        <v>1</v>
      </c>
      <c r="B24">
        <v>49.1845</v>
      </c>
      <c r="C24">
        <v>50.854399999999998</v>
      </c>
      <c r="D24">
        <v>15.184100000000001</v>
      </c>
      <c r="E24">
        <v>3</v>
      </c>
      <c r="F24">
        <v>54.168100000000003</v>
      </c>
      <c r="G24">
        <v>55.329900000000002</v>
      </c>
      <c r="H24">
        <v>20.345500000000001</v>
      </c>
    </row>
    <row r="25" spans="1:8" x14ac:dyDescent="0.25">
      <c r="A25">
        <v>1</v>
      </c>
      <c r="B25">
        <v>49.1845</v>
      </c>
      <c r="C25">
        <v>50.854399999999998</v>
      </c>
      <c r="D25">
        <v>15.184100000000001</v>
      </c>
      <c r="E25">
        <v>4</v>
      </c>
      <c r="F25">
        <v>80.764200000000002</v>
      </c>
      <c r="G25">
        <v>89.621799999999993</v>
      </c>
      <c r="H25">
        <v>20.254300000000001</v>
      </c>
    </row>
    <row r="26" spans="1:8" x14ac:dyDescent="0.25">
      <c r="A26">
        <v>1</v>
      </c>
      <c r="B26">
        <v>49.1845</v>
      </c>
      <c r="C26">
        <v>50.854399999999998</v>
      </c>
      <c r="D26">
        <v>15.184100000000001</v>
      </c>
      <c r="E26">
        <v>5</v>
      </c>
      <c r="F26">
        <v>63.631599999999999</v>
      </c>
      <c r="G26">
        <v>68.117800000000003</v>
      </c>
      <c r="H26">
        <v>20.493099999999998</v>
      </c>
    </row>
    <row r="27" spans="1:8" x14ac:dyDescent="0.25">
      <c r="A27">
        <v>2</v>
      </c>
      <c r="B27">
        <v>27.7148</v>
      </c>
      <c r="C27">
        <v>30.302700000000002</v>
      </c>
      <c r="D27">
        <v>20.258099999999999</v>
      </c>
      <c r="E27">
        <v>1</v>
      </c>
      <c r="F27">
        <v>120.5275</v>
      </c>
      <c r="G27">
        <v>133.4641</v>
      </c>
      <c r="H27">
        <v>32.584000000000003</v>
      </c>
    </row>
    <row r="28" spans="1:8" x14ac:dyDescent="0.25">
      <c r="A28">
        <v>2</v>
      </c>
      <c r="B28">
        <v>27.7148</v>
      </c>
      <c r="C28">
        <v>30.302700000000002</v>
      </c>
      <c r="D28">
        <v>20.258099999999999</v>
      </c>
      <c r="E28">
        <v>2</v>
      </c>
      <c r="F28">
        <v>74.686999999999998</v>
      </c>
      <c r="G28">
        <v>80.599199999999996</v>
      </c>
      <c r="H28">
        <v>32.832299999999996</v>
      </c>
    </row>
    <row r="29" spans="1:8" x14ac:dyDescent="0.25">
      <c r="A29">
        <v>2</v>
      </c>
      <c r="B29">
        <v>27.7148</v>
      </c>
      <c r="C29">
        <v>30.302700000000002</v>
      </c>
      <c r="D29">
        <v>20.258099999999999</v>
      </c>
      <c r="E29">
        <v>3</v>
      </c>
      <c r="F29">
        <v>46.305900000000001</v>
      </c>
      <c r="G29">
        <v>45.822299999999998</v>
      </c>
      <c r="H29">
        <v>23.749400000000001</v>
      </c>
    </row>
    <row r="30" spans="1:8" x14ac:dyDescent="0.25">
      <c r="A30">
        <v>2</v>
      </c>
      <c r="B30">
        <v>27.7148</v>
      </c>
      <c r="C30">
        <v>30.302700000000002</v>
      </c>
      <c r="D30">
        <v>20.258099999999999</v>
      </c>
      <c r="E30">
        <v>4</v>
      </c>
      <c r="F30">
        <v>86.168000000000006</v>
      </c>
      <c r="G30">
        <v>89.753900000000002</v>
      </c>
      <c r="H30">
        <v>22.471</v>
      </c>
    </row>
    <row r="31" spans="1:8" x14ac:dyDescent="0.25">
      <c r="A31">
        <v>2</v>
      </c>
      <c r="B31">
        <v>27.7148</v>
      </c>
      <c r="C31">
        <v>30.302700000000002</v>
      </c>
      <c r="D31">
        <v>20.258099999999999</v>
      </c>
      <c r="E31">
        <v>5</v>
      </c>
      <c r="F31">
        <v>73.320499999999996</v>
      </c>
      <c r="G31">
        <v>71.194400000000002</v>
      </c>
      <c r="H31">
        <v>23.506900000000002</v>
      </c>
    </row>
    <row r="32" spans="1:8" x14ac:dyDescent="0.25">
      <c r="A32">
        <v>2</v>
      </c>
      <c r="B32">
        <v>27.820499999999999</v>
      </c>
      <c r="C32">
        <v>30.3035</v>
      </c>
      <c r="D32">
        <v>19.4969</v>
      </c>
      <c r="E32">
        <v>1</v>
      </c>
      <c r="F32">
        <v>119.9547</v>
      </c>
      <c r="G32">
        <v>113.6123</v>
      </c>
      <c r="H32">
        <v>31.3447</v>
      </c>
    </row>
    <row r="33" spans="1:8" x14ac:dyDescent="0.25">
      <c r="A33">
        <v>2</v>
      </c>
      <c r="B33">
        <v>27.820499999999999</v>
      </c>
      <c r="C33">
        <v>30.3035</v>
      </c>
      <c r="D33">
        <v>19.4969</v>
      </c>
      <c r="E33">
        <v>2</v>
      </c>
      <c r="F33">
        <v>76.740600000000001</v>
      </c>
      <c r="G33">
        <v>78.624399999999994</v>
      </c>
      <c r="H33">
        <v>30.628499999999999</v>
      </c>
    </row>
    <row r="34" spans="1:8" x14ac:dyDescent="0.25">
      <c r="A34">
        <v>2</v>
      </c>
      <c r="B34">
        <v>27.820499999999999</v>
      </c>
      <c r="C34">
        <v>30.3035</v>
      </c>
      <c r="D34">
        <v>19.4969</v>
      </c>
      <c r="E34">
        <v>3</v>
      </c>
      <c r="F34">
        <v>46.827300000000001</v>
      </c>
      <c r="G34">
        <v>48.799900000000001</v>
      </c>
      <c r="H34">
        <v>22.623200000000001</v>
      </c>
    </row>
    <row r="35" spans="1:8" x14ac:dyDescent="0.25">
      <c r="A35">
        <v>2</v>
      </c>
      <c r="B35">
        <v>27.820499999999999</v>
      </c>
      <c r="C35">
        <v>30.3035</v>
      </c>
      <c r="D35">
        <v>19.4969</v>
      </c>
      <c r="E35">
        <v>4</v>
      </c>
      <c r="F35">
        <v>85.980099999999993</v>
      </c>
      <c r="G35">
        <v>86.205600000000004</v>
      </c>
      <c r="H35">
        <v>21.888300000000001</v>
      </c>
    </row>
    <row r="36" spans="1:8" x14ac:dyDescent="0.25">
      <c r="A36">
        <v>2</v>
      </c>
      <c r="B36">
        <v>27.820499999999999</v>
      </c>
      <c r="C36">
        <v>30.3035</v>
      </c>
      <c r="D36">
        <v>19.4969</v>
      </c>
      <c r="E36">
        <v>5</v>
      </c>
      <c r="F36">
        <v>71.789100000000005</v>
      </c>
      <c r="G36">
        <v>69.776300000000006</v>
      </c>
      <c r="H36">
        <v>21.680399999999999</v>
      </c>
    </row>
    <row r="37" spans="1:8" x14ac:dyDescent="0.25">
      <c r="A37">
        <v>2</v>
      </c>
      <c r="B37">
        <v>27.860800000000001</v>
      </c>
      <c r="C37">
        <v>30.2959</v>
      </c>
      <c r="D37">
        <v>19.5397</v>
      </c>
      <c r="E37">
        <v>1</v>
      </c>
      <c r="F37">
        <v>121.3706</v>
      </c>
      <c r="G37">
        <v>128.8329</v>
      </c>
      <c r="H37">
        <v>30.533100000000001</v>
      </c>
    </row>
    <row r="38" spans="1:8" x14ac:dyDescent="0.25">
      <c r="A38">
        <v>2</v>
      </c>
      <c r="B38">
        <v>27.860800000000001</v>
      </c>
      <c r="C38">
        <v>30.2959</v>
      </c>
      <c r="D38">
        <v>19.5397</v>
      </c>
      <c r="E38">
        <v>2</v>
      </c>
      <c r="F38">
        <v>77.423299999999998</v>
      </c>
      <c r="G38">
        <v>82.185699999999997</v>
      </c>
      <c r="H38">
        <v>31.6904</v>
      </c>
    </row>
    <row r="39" spans="1:8" x14ac:dyDescent="0.25">
      <c r="A39">
        <v>2</v>
      </c>
      <c r="B39">
        <v>27.860800000000001</v>
      </c>
      <c r="C39">
        <v>30.2959</v>
      </c>
      <c r="D39">
        <v>19.5397</v>
      </c>
      <c r="E39">
        <v>3</v>
      </c>
      <c r="F39">
        <v>45.850499999999997</v>
      </c>
      <c r="G39">
        <v>46.3566</v>
      </c>
      <c r="H39">
        <v>22.931100000000001</v>
      </c>
    </row>
    <row r="40" spans="1:8" x14ac:dyDescent="0.25">
      <c r="A40">
        <v>2</v>
      </c>
      <c r="B40">
        <v>27.860800000000001</v>
      </c>
      <c r="C40">
        <v>30.2959</v>
      </c>
      <c r="D40">
        <v>19.5397</v>
      </c>
      <c r="E40">
        <v>4</v>
      </c>
      <c r="F40">
        <v>89.425399999999996</v>
      </c>
      <c r="G40">
        <v>86.974000000000004</v>
      </c>
      <c r="H40">
        <v>21.071100000000001</v>
      </c>
    </row>
    <row r="41" spans="1:8" x14ac:dyDescent="0.25">
      <c r="A41">
        <v>2</v>
      </c>
      <c r="B41">
        <v>27.860800000000001</v>
      </c>
      <c r="C41">
        <v>30.2959</v>
      </c>
      <c r="D41">
        <v>19.5397</v>
      </c>
      <c r="E41">
        <v>5</v>
      </c>
      <c r="F41">
        <v>70.095699999999994</v>
      </c>
      <c r="G41">
        <v>68.306799999999996</v>
      </c>
      <c r="H41">
        <v>22.083500000000001</v>
      </c>
    </row>
    <row r="42" spans="1:8" x14ac:dyDescent="0.25">
      <c r="A42">
        <v>2</v>
      </c>
      <c r="B42">
        <v>27.906099999999999</v>
      </c>
      <c r="C42">
        <v>30.1584</v>
      </c>
      <c r="D42">
        <v>18.608799999999999</v>
      </c>
      <c r="E42">
        <v>1</v>
      </c>
      <c r="F42">
        <v>124.18340000000001</v>
      </c>
      <c r="G42">
        <v>123.52549999999999</v>
      </c>
      <c r="H42">
        <v>27.359000000000002</v>
      </c>
    </row>
    <row r="43" spans="1:8" x14ac:dyDescent="0.25">
      <c r="A43">
        <v>2</v>
      </c>
      <c r="B43">
        <v>27.906099999999999</v>
      </c>
      <c r="C43">
        <v>30.1584</v>
      </c>
      <c r="D43">
        <v>18.608799999999999</v>
      </c>
      <c r="E43">
        <v>2</v>
      </c>
      <c r="F43">
        <v>77.451700000000002</v>
      </c>
      <c r="G43">
        <v>79.9375</v>
      </c>
      <c r="H43">
        <v>26.510200000000001</v>
      </c>
    </row>
    <row r="44" spans="1:8" x14ac:dyDescent="0.25">
      <c r="A44">
        <v>2</v>
      </c>
      <c r="B44">
        <v>27.906099999999999</v>
      </c>
      <c r="C44">
        <v>30.1584</v>
      </c>
      <c r="D44">
        <v>18.608799999999999</v>
      </c>
      <c r="E44">
        <v>3</v>
      </c>
      <c r="F44">
        <v>44.800800000000002</v>
      </c>
      <c r="G44">
        <v>47.356000000000002</v>
      </c>
      <c r="H44">
        <v>20.4788</v>
      </c>
    </row>
    <row r="45" spans="1:8" x14ac:dyDescent="0.25">
      <c r="A45">
        <v>2</v>
      </c>
      <c r="B45">
        <v>27.906099999999999</v>
      </c>
      <c r="C45">
        <v>30.1584</v>
      </c>
      <c r="D45">
        <v>18.608799999999999</v>
      </c>
      <c r="E45">
        <v>4</v>
      </c>
      <c r="F45">
        <v>88.484099999999998</v>
      </c>
      <c r="G45">
        <v>88.104100000000003</v>
      </c>
      <c r="H45">
        <v>21.076799999999999</v>
      </c>
    </row>
    <row r="46" spans="1:8" x14ac:dyDescent="0.25">
      <c r="A46">
        <v>2</v>
      </c>
      <c r="B46">
        <v>27.906099999999999</v>
      </c>
      <c r="C46">
        <v>30.1584</v>
      </c>
      <c r="D46">
        <v>18.608799999999999</v>
      </c>
      <c r="E46">
        <v>5</v>
      </c>
      <c r="F46">
        <v>69.462500000000006</v>
      </c>
      <c r="G46">
        <v>69.4726</v>
      </c>
      <c r="H46">
        <v>21.397300000000001</v>
      </c>
    </row>
    <row r="47" spans="1:8" x14ac:dyDescent="0.25">
      <c r="A47">
        <v>2</v>
      </c>
      <c r="B47">
        <v>27.942900000000002</v>
      </c>
      <c r="C47">
        <v>30.238600000000002</v>
      </c>
      <c r="D47">
        <v>18.568300000000001</v>
      </c>
      <c r="E47">
        <v>1</v>
      </c>
      <c r="F47">
        <v>118.9032</v>
      </c>
      <c r="G47">
        <v>128.55770000000001</v>
      </c>
      <c r="H47">
        <v>27.669899999999998</v>
      </c>
    </row>
    <row r="48" spans="1:8" x14ac:dyDescent="0.25">
      <c r="A48">
        <v>2</v>
      </c>
      <c r="B48">
        <v>27.942900000000002</v>
      </c>
      <c r="C48">
        <v>30.238600000000002</v>
      </c>
      <c r="D48">
        <v>18.568300000000001</v>
      </c>
      <c r="E48">
        <v>2</v>
      </c>
      <c r="F48">
        <v>76.370400000000004</v>
      </c>
      <c r="G48">
        <v>79.688500000000005</v>
      </c>
      <c r="H48">
        <v>28.7456</v>
      </c>
    </row>
    <row r="49" spans="1:8" x14ac:dyDescent="0.25">
      <c r="A49">
        <v>2</v>
      </c>
      <c r="B49">
        <v>27.942900000000002</v>
      </c>
      <c r="C49">
        <v>30.238600000000002</v>
      </c>
      <c r="D49">
        <v>18.568300000000001</v>
      </c>
      <c r="E49">
        <v>3</v>
      </c>
      <c r="F49">
        <v>47.037199999999999</v>
      </c>
      <c r="G49">
        <v>46.095100000000002</v>
      </c>
      <c r="H49">
        <v>21.508500000000002</v>
      </c>
    </row>
    <row r="50" spans="1:8" x14ac:dyDescent="0.25">
      <c r="A50">
        <v>2</v>
      </c>
      <c r="B50">
        <v>27.942900000000002</v>
      </c>
      <c r="C50">
        <v>30.238600000000002</v>
      </c>
      <c r="D50">
        <v>18.568300000000001</v>
      </c>
      <c r="E50">
        <v>4</v>
      </c>
      <c r="F50">
        <v>86.829800000000006</v>
      </c>
      <c r="G50">
        <v>87.619600000000005</v>
      </c>
      <c r="H50">
        <v>20.281700000000001</v>
      </c>
    </row>
    <row r="51" spans="1:8" x14ac:dyDescent="0.25">
      <c r="A51">
        <v>2</v>
      </c>
      <c r="B51">
        <v>27.942900000000002</v>
      </c>
      <c r="C51">
        <v>30.238600000000002</v>
      </c>
      <c r="D51">
        <v>18.568300000000001</v>
      </c>
      <c r="E51">
        <v>5</v>
      </c>
      <c r="F51">
        <v>73.665899999999993</v>
      </c>
      <c r="G51">
        <v>67.491500000000002</v>
      </c>
      <c r="H51">
        <v>21.056000000000001</v>
      </c>
    </row>
    <row r="52" spans="1:8" x14ac:dyDescent="0.25">
      <c r="A52">
        <v>3</v>
      </c>
      <c r="B52">
        <v>27.7682</v>
      </c>
      <c r="C52">
        <v>30.444299999999998</v>
      </c>
      <c r="D52">
        <v>19.340399999999999</v>
      </c>
      <c r="E52">
        <v>1</v>
      </c>
      <c r="F52">
        <v>165.4511</v>
      </c>
      <c r="G52">
        <v>145.14529999999999</v>
      </c>
      <c r="H52">
        <v>38.887900000000002</v>
      </c>
    </row>
    <row r="53" spans="1:8" x14ac:dyDescent="0.25">
      <c r="A53">
        <v>3</v>
      </c>
      <c r="B53">
        <v>27.7682</v>
      </c>
      <c r="C53">
        <v>30.444299999999998</v>
      </c>
      <c r="D53">
        <v>19.340399999999999</v>
      </c>
      <c r="E53">
        <v>2</v>
      </c>
      <c r="F53">
        <v>83.672499999999999</v>
      </c>
      <c r="G53">
        <v>79.316699999999997</v>
      </c>
      <c r="H53">
        <v>36.9925</v>
      </c>
    </row>
    <row r="54" spans="1:8" x14ac:dyDescent="0.25">
      <c r="A54">
        <v>3</v>
      </c>
      <c r="B54">
        <v>27.7682</v>
      </c>
      <c r="C54">
        <v>30.444299999999998</v>
      </c>
      <c r="D54">
        <v>19.340399999999999</v>
      </c>
      <c r="E54">
        <v>3</v>
      </c>
      <c r="F54">
        <v>39.791400000000003</v>
      </c>
      <c r="G54">
        <v>43.0321</v>
      </c>
      <c r="H54">
        <v>24.621099999999998</v>
      </c>
    </row>
    <row r="55" spans="1:8" x14ac:dyDescent="0.25">
      <c r="A55">
        <v>3</v>
      </c>
      <c r="B55">
        <v>27.7682</v>
      </c>
      <c r="C55">
        <v>30.444299999999998</v>
      </c>
      <c r="D55">
        <v>19.340399999999999</v>
      </c>
      <c r="E55">
        <v>4</v>
      </c>
      <c r="F55">
        <v>82.307400000000001</v>
      </c>
      <c r="G55">
        <v>81.438199999999995</v>
      </c>
      <c r="H55">
        <v>34.082999999999998</v>
      </c>
    </row>
    <row r="56" spans="1:8" x14ac:dyDescent="0.25">
      <c r="A56">
        <v>3</v>
      </c>
      <c r="B56">
        <v>27.7682</v>
      </c>
      <c r="C56">
        <v>30.444299999999998</v>
      </c>
      <c r="D56">
        <v>19.340399999999999</v>
      </c>
      <c r="E56">
        <v>5</v>
      </c>
      <c r="F56">
        <v>69.019300000000001</v>
      </c>
      <c r="G56">
        <v>70.689400000000006</v>
      </c>
      <c r="H56">
        <v>28.06</v>
      </c>
    </row>
    <row r="57" spans="1:8" x14ac:dyDescent="0.25">
      <c r="A57">
        <v>3</v>
      </c>
      <c r="B57">
        <v>27.6814</v>
      </c>
      <c r="C57">
        <v>30.3489</v>
      </c>
      <c r="D57">
        <v>19.3887</v>
      </c>
      <c r="E57">
        <v>1</v>
      </c>
      <c r="F57">
        <v>178.71440000000001</v>
      </c>
      <c r="G57">
        <v>139.9177</v>
      </c>
      <c r="H57">
        <v>40.281599999999997</v>
      </c>
    </row>
    <row r="58" spans="1:8" x14ac:dyDescent="0.25">
      <c r="A58">
        <v>3</v>
      </c>
      <c r="B58">
        <v>27.6814</v>
      </c>
      <c r="C58">
        <v>30.3489</v>
      </c>
      <c r="D58">
        <v>19.3887</v>
      </c>
      <c r="E58">
        <v>2</v>
      </c>
      <c r="F58">
        <v>81.296800000000005</v>
      </c>
      <c r="G58">
        <v>81.054500000000004</v>
      </c>
      <c r="H58">
        <v>38.5229</v>
      </c>
    </row>
    <row r="59" spans="1:8" x14ac:dyDescent="0.25">
      <c r="A59">
        <v>3</v>
      </c>
      <c r="B59">
        <v>27.6814</v>
      </c>
      <c r="C59">
        <v>30.3489</v>
      </c>
      <c r="D59">
        <v>19.3887</v>
      </c>
      <c r="E59">
        <v>3</v>
      </c>
      <c r="F59">
        <v>40.951900000000002</v>
      </c>
      <c r="G59">
        <v>42.4968</v>
      </c>
      <c r="H59">
        <v>24.127300000000002</v>
      </c>
    </row>
    <row r="60" spans="1:8" x14ac:dyDescent="0.25">
      <c r="A60">
        <v>3</v>
      </c>
      <c r="B60">
        <v>27.6814</v>
      </c>
      <c r="C60">
        <v>30.3489</v>
      </c>
      <c r="D60">
        <v>19.3887</v>
      </c>
      <c r="E60">
        <v>4</v>
      </c>
      <c r="F60">
        <v>80.932299999999998</v>
      </c>
      <c r="G60">
        <v>83.715599999999995</v>
      </c>
      <c r="H60">
        <v>33.814900000000002</v>
      </c>
    </row>
    <row r="61" spans="1:8" x14ac:dyDescent="0.25">
      <c r="A61">
        <v>3</v>
      </c>
      <c r="B61">
        <v>27.6814</v>
      </c>
      <c r="C61">
        <v>30.3489</v>
      </c>
      <c r="D61">
        <v>19.3887</v>
      </c>
      <c r="E61">
        <v>5</v>
      </c>
      <c r="F61">
        <v>70.673500000000004</v>
      </c>
      <c r="G61">
        <v>72.759900000000002</v>
      </c>
      <c r="H61">
        <v>28.3249</v>
      </c>
    </row>
    <row r="62" spans="1:8" x14ac:dyDescent="0.25">
      <c r="A62">
        <v>3</v>
      </c>
      <c r="B62">
        <v>27.759899999999998</v>
      </c>
      <c r="C62">
        <v>30.434000000000001</v>
      </c>
      <c r="D62">
        <v>19.265499999999999</v>
      </c>
      <c r="E62">
        <v>1</v>
      </c>
      <c r="F62">
        <v>174.7748</v>
      </c>
      <c r="G62">
        <v>132.13310000000001</v>
      </c>
      <c r="H62">
        <v>38.761699999999998</v>
      </c>
    </row>
    <row r="63" spans="1:8" x14ac:dyDescent="0.25">
      <c r="A63">
        <v>3</v>
      </c>
      <c r="B63">
        <v>27.759899999999998</v>
      </c>
      <c r="C63">
        <v>30.434000000000001</v>
      </c>
      <c r="D63">
        <v>19.265499999999999</v>
      </c>
      <c r="E63">
        <v>2</v>
      </c>
      <c r="F63">
        <v>81.771100000000004</v>
      </c>
      <c r="G63">
        <v>79.228800000000007</v>
      </c>
      <c r="H63">
        <v>36.421199999999999</v>
      </c>
    </row>
    <row r="64" spans="1:8" x14ac:dyDescent="0.25">
      <c r="A64">
        <v>3</v>
      </c>
      <c r="B64">
        <v>27.759899999999998</v>
      </c>
      <c r="C64">
        <v>30.434000000000001</v>
      </c>
      <c r="D64">
        <v>19.265499999999999</v>
      </c>
      <c r="E64">
        <v>3</v>
      </c>
      <c r="F64">
        <v>41.207999999999998</v>
      </c>
      <c r="G64">
        <v>42.853999999999999</v>
      </c>
      <c r="H64">
        <v>24.138999999999999</v>
      </c>
    </row>
    <row r="65" spans="1:8" x14ac:dyDescent="0.25">
      <c r="A65">
        <v>3</v>
      </c>
      <c r="B65">
        <v>27.759899999999998</v>
      </c>
      <c r="C65">
        <v>30.434000000000001</v>
      </c>
      <c r="D65">
        <v>19.265499999999999</v>
      </c>
      <c r="E65">
        <v>4</v>
      </c>
      <c r="F65">
        <v>85.837900000000005</v>
      </c>
      <c r="G65">
        <v>83.805999999999997</v>
      </c>
      <c r="H65">
        <v>33.318399999999997</v>
      </c>
    </row>
    <row r="66" spans="1:8" x14ac:dyDescent="0.25">
      <c r="A66">
        <v>3</v>
      </c>
      <c r="B66">
        <v>27.759899999999998</v>
      </c>
      <c r="C66">
        <v>30.434000000000001</v>
      </c>
      <c r="D66">
        <v>19.265499999999999</v>
      </c>
      <c r="E66">
        <v>5</v>
      </c>
      <c r="F66">
        <v>72.6965</v>
      </c>
      <c r="G66">
        <v>72.357299999999995</v>
      </c>
      <c r="H66">
        <v>28.489100000000001</v>
      </c>
    </row>
    <row r="67" spans="1:8" x14ac:dyDescent="0.25">
      <c r="A67">
        <v>3</v>
      </c>
      <c r="B67">
        <v>28.003299999999999</v>
      </c>
      <c r="C67">
        <v>30.4253</v>
      </c>
      <c r="D67">
        <v>18.408100000000001</v>
      </c>
      <c r="E67">
        <v>1</v>
      </c>
      <c r="F67">
        <v>168.9263</v>
      </c>
      <c r="G67">
        <v>138.06010000000001</v>
      </c>
      <c r="H67">
        <v>40.425899999999999</v>
      </c>
    </row>
    <row r="68" spans="1:8" x14ac:dyDescent="0.25">
      <c r="A68">
        <v>3</v>
      </c>
      <c r="B68">
        <v>28.003299999999999</v>
      </c>
      <c r="C68">
        <v>30.4253</v>
      </c>
      <c r="D68">
        <v>18.408100000000001</v>
      </c>
      <c r="E68">
        <v>2</v>
      </c>
      <c r="F68">
        <v>82.177099999999996</v>
      </c>
      <c r="G68">
        <v>79.455600000000004</v>
      </c>
      <c r="H68">
        <v>37.578499999999998</v>
      </c>
    </row>
    <row r="69" spans="1:8" x14ac:dyDescent="0.25">
      <c r="A69">
        <v>3</v>
      </c>
      <c r="B69">
        <v>28.003299999999999</v>
      </c>
      <c r="C69">
        <v>30.4253</v>
      </c>
      <c r="D69">
        <v>18.408100000000001</v>
      </c>
      <c r="E69">
        <v>3</v>
      </c>
      <c r="F69">
        <v>39.257800000000003</v>
      </c>
      <c r="G69">
        <v>43.2898</v>
      </c>
      <c r="H69">
        <v>23.940100000000001</v>
      </c>
    </row>
    <row r="70" spans="1:8" x14ac:dyDescent="0.25">
      <c r="A70">
        <v>3</v>
      </c>
      <c r="B70">
        <v>28.003299999999999</v>
      </c>
      <c r="C70">
        <v>30.4253</v>
      </c>
      <c r="D70">
        <v>18.408100000000001</v>
      </c>
      <c r="E70">
        <v>4</v>
      </c>
      <c r="F70">
        <v>82.659099999999995</v>
      </c>
      <c r="G70">
        <v>84.611999999999995</v>
      </c>
      <c r="H70">
        <v>30.581700000000001</v>
      </c>
    </row>
    <row r="71" spans="1:8" x14ac:dyDescent="0.25">
      <c r="A71">
        <v>3</v>
      </c>
      <c r="B71">
        <v>28.003299999999999</v>
      </c>
      <c r="C71">
        <v>30.4253</v>
      </c>
      <c r="D71">
        <v>18.408100000000001</v>
      </c>
      <c r="E71">
        <v>5</v>
      </c>
      <c r="F71">
        <v>69.537099999999995</v>
      </c>
      <c r="G71">
        <v>73.046999999999997</v>
      </c>
      <c r="H71">
        <v>26.846599999999999</v>
      </c>
    </row>
    <row r="72" spans="1:8" x14ac:dyDescent="0.25">
      <c r="A72">
        <v>3</v>
      </c>
      <c r="B72">
        <v>27.916799999999999</v>
      </c>
      <c r="C72">
        <v>30.3691</v>
      </c>
      <c r="D72">
        <v>18.5549</v>
      </c>
      <c r="E72">
        <v>1</v>
      </c>
      <c r="F72">
        <v>165.96010000000001</v>
      </c>
      <c r="G72">
        <v>134.66679999999999</v>
      </c>
      <c r="H72">
        <v>35.746600000000001</v>
      </c>
    </row>
    <row r="73" spans="1:8" x14ac:dyDescent="0.25">
      <c r="A73">
        <v>3</v>
      </c>
      <c r="B73">
        <v>27.916799999999999</v>
      </c>
      <c r="C73">
        <v>30.3691</v>
      </c>
      <c r="D73">
        <v>18.5549</v>
      </c>
      <c r="E73">
        <v>2</v>
      </c>
      <c r="F73">
        <v>82.708799999999997</v>
      </c>
      <c r="G73">
        <v>80.081000000000003</v>
      </c>
      <c r="H73">
        <v>37.329900000000002</v>
      </c>
    </row>
    <row r="74" spans="1:8" x14ac:dyDescent="0.25">
      <c r="A74">
        <v>3</v>
      </c>
      <c r="B74">
        <v>27.916799999999999</v>
      </c>
      <c r="C74">
        <v>30.3691</v>
      </c>
      <c r="D74">
        <v>18.5549</v>
      </c>
      <c r="E74">
        <v>3</v>
      </c>
      <c r="F74">
        <v>40.879800000000003</v>
      </c>
      <c r="G74">
        <v>42.072600000000001</v>
      </c>
      <c r="H74">
        <v>23.4011</v>
      </c>
    </row>
    <row r="75" spans="1:8" x14ac:dyDescent="0.25">
      <c r="A75">
        <v>3</v>
      </c>
      <c r="B75">
        <v>27.916799999999999</v>
      </c>
      <c r="C75">
        <v>30.3691</v>
      </c>
      <c r="D75">
        <v>18.5549</v>
      </c>
      <c r="E75">
        <v>4</v>
      </c>
      <c r="F75">
        <v>84.856300000000005</v>
      </c>
      <c r="G75">
        <v>83.682100000000005</v>
      </c>
      <c r="H75">
        <v>30.3005</v>
      </c>
    </row>
    <row r="76" spans="1:8" x14ac:dyDescent="0.25">
      <c r="A76">
        <v>3</v>
      </c>
      <c r="B76">
        <v>27.916799999999999</v>
      </c>
      <c r="C76">
        <v>30.3691</v>
      </c>
      <c r="D76">
        <v>18.5549</v>
      </c>
      <c r="E76">
        <v>5</v>
      </c>
      <c r="F76">
        <v>70.927499999999995</v>
      </c>
      <c r="G76">
        <v>72.258300000000006</v>
      </c>
      <c r="H76">
        <v>26.039200000000001</v>
      </c>
    </row>
    <row r="77" spans="1:8" x14ac:dyDescent="0.25">
      <c r="A77">
        <v>4</v>
      </c>
      <c r="B77">
        <v>38.234099999999998</v>
      </c>
      <c r="C77">
        <v>39.903399999999998</v>
      </c>
      <c r="D77">
        <v>16.293099999999999</v>
      </c>
      <c r="E77">
        <v>1</v>
      </c>
      <c r="F77">
        <v>316.79230000000001</v>
      </c>
      <c r="G77">
        <v>266.24130000000002</v>
      </c>
      <c r="H77">
        <v>26.846299999999999</v>
      </c>
    </row>
    <row r="78" spans="1:8" x14ac:dyDescent="0.25">
      <c r="A78">
        <v>4</v>
      </c>
      <c r="B78">
        <v>38.234099999999998</v>
      </c>
      <c r="C78">
        <v>39.903399999999998</v>
      </c>
      <c r="D78">
        <v>16.293099999999999</v>
      </c>
      <c r="E78">
        <v>2</v>
      </c>
      <c r="F78">
        <v>122.6182</v>
      </c>
      <c r="G78">
        <v>117.32210000000001</v>
      </c>
      <c r="H78">
        <v>20.9801</v>
      </c>
    </row>
    <row r="79" spans="1:8" x14ac:dyDescent="0.25">
      <c r="A79">
        <v>4</v>
      </c>
      <c r="B79">
        <v>38.234099999999998</v>
      </c>
      <c r="C79">
        <v>39.903399999999998</v>
      </c>
      <c r="D79">
        <v>16.293099999999999</v>
      </c>
      <c r="E79">
        <v>3</v>
      </c>
      <c r="F79">
        <v>76.671899999999994</v>
      </c>
      <c r="G79">
        <v>81.673500000000004</v>
      </c>
      <c r="H79">
        <v>20.707599999999999</v>
      </c>
    </row>
    <row r="80" spans="1:8" x14ac:dyDescent="0.25">
      <c r="A80">
        <v>4</v>
      </c>
      <c r="B80">
        <v>38.234099999999998</v>
      </c>
      <c r="C80">
        <v>39.903399999999998</v>
      </c>
      <c r="D80">
        <v>16.293099999999999</v>
      </c>
      <c r="E80">
        <v>4</v>
      </c>
      <c r="F80">
        <v>36.564700000000002</v>
      </c>
      <c r="G80">
        <v>37.313299999999998</v>
      </c>
      <c r="H80">
        <v>18.904800000000002</v>
      </c>
    </row>
    <row r="81" spans="1:8" x14ac:dyDescent="0.25">
      <c r="A81">
        <v>4</v>
      </c>
      <c r="B81">
        <v>38.234099999999998</v>
      </c>
      <c r="C81">
        <v>39.903399999999998</v>
      </c>
      <c r="D81">
        <v>16.293099999999999</v>
      </c>
      <c r="E81">
        <v>5</v>
      </c>
      <c r="F81">
        <v>43.033099999999997</v>
      </c>
      <c r="G81">
        <v>43.407600000000002</v>
      </c>
      <c r="H81">
        <v>18.222899999999999</v>
      </c>
    </row>
    <row r="82" spans="1:8" x14ac:dyDescent="0.25">
      <c r="A82">
        <v>4</v>
      </c>
      <c r="B82">
        <v>38.299700000000001</v>
      </c>
      <c r="C82">
        <v>39.9148</v>
      </c>
      <c r="D82">
        <v>15.7159</v>
      </c>
      <c r="E82">
        <v>1</v>
      </c>
      <c r="F82">
        <v>329.48329999999999</v>
      </c>
      <c r="G82">
        <v>252.08459999999999</v>
      </c>
      <c r="H82">
        <v>29.4923</v>
      </c>
    </row>
    <row r="83" spans="1:8" x14ac:dyDescent="0.25">
      <c r="A83">
        <v>4</v>
      </c>
      <c r="B83">
        <v>38.299700000000001</v>
      </c>
      <c r="C83">
        <v>39.9148</v>
      </c>
      <c r="D83">
        <v>15.7159</v>
      </c>
      <c r="E83">
        <v>2</v>
      </c>
      <c r="F83">
        <v>126.94119999999999</v>
      </c>
      <c r="G83">
        <v>114.30249999999999</v>
      </c>
      <c r="H83">
        <v>23.352699999999999</v>
      </c>
    </row>
    <row r="84" spans="1:8" x14ac:dyDescent="0.25">
      <c r="A84">
        <v>4</v>
      </c>
      <c r="B84">
        <v>38.299700000000001</v>
      </c>
      <c r="C84">
        <v>39.9148</v>
      </c>
      <c r="D84">
        <v>15.7159</v>
      </c>
      <c r="E84">
        <v>3</v>
      </c>
      <c r="F84">
        <v>79.283699999999996</v>
      </c>
      <c r="G84">
        <v>79.856700000000004</v>
      </c>
      <c r="H84">
        <v>21.6233</v>
      </c>
    </row>
    <row r="85" spans="1:8" x14ac:dyDescent="0.25">
      <c r="A85">
        <v>4</v>
      </c>
      <c r="B85">
        <v>38.299700000000001</v>
      </c>
      <c r="C85">
        <v>39.9148</v>
      </c>
      <c r="D85">
        <v>15.7159</v>
      </c>
      <c r="E85">
        <v>4</v>
      </c>
      <c r="F85">
        <v>35.5989</v>
      </c>
      <c r="G85">
        <v>36.139200000000002</v>
      </c>
      <c r="H85">
        <v>18.6752</v>
      </c>
    </row>
    <row r="86" spans="1:8" x14ac:dyDescent="0.25">
      <c r="A86">
        <v>4</v>
      </c>
      <c r="B86">
        <v>38.299700000000001</v>
      </c>
      <c r="C86">
        <v>39.9148</v>
      </c>
      <c r="D86">
        <v>15.7159</v>
      </c>
      <c r="E86">
        <v>5</v>
      </c>
      <c r="F86">
        <v>41.962400000000002</v>
      </c>
      <c r="G86">
        <v>42.631300000000003</v>
      </c>
      <c r="H86">
        <v>18.037099999999999</v>
      </c>
    </row>
    <row r="87" spans="1:8" x14ac:dyDescent="0.25">
      <c r="A87">
        <v>4</v>
      </c>
      <c r="B87">
        <v>38.258899999999997</v>
      </c>
      <c r="C87">
        <v>39.911099999999998</v>
      </c>
      <c r="D87">
        <v>15.702500000000001</v>
      </c>
      <c r="E87">
        <v>1</v>
      </c>
      <c r="F87">
        <v>205.49799999999999</v>
      </c>
      <c r="G87">
        <v>265.7543</v>
      </c>
      <c r="H87">
        <v>28.946899999999999</v>
      </c>
    </row>
    <row r="88" spans="1:8" x14ac:dyDescent="0.25">
      <c r="A88">
        <v>4</v>
      </c>
      <c r="B88">
        <v>38.258899999999997</v>
      </c>
      <c r="C88">
        <v>39.911099999999998</v>
      </c>
      <c r="D88">
        <v>15.702500000000001</v>
      </c>
      <c r="E88">
        <v>2</v>
      </c>
      <c r="F88">
        <v>101.22239999999999</v>
      </c>
      <c r="G88">
        <v>116.381</v>
      </c>
      <c r="H88">
        <v>22.889199999999999</v>
      </c>
    </row>
    <row r="89" spans="1:8" x14ac:dyDescent="0.25">
      <c r="A89">
        <v>4</v>
      </c>
      <c r="B89">
        <v>38.258899999999997</v>
      </c>
      <c r="C89">
        <v>39.911099999999998</v>
      </c>
      <c r="D89">
        <v>15.702500000000001</v>
      </c>
      <c r="E89">
        <v>3</v>
      </c>
      <c r="F89">
        <v>72.018299999999996</v>
      </c>
      <c r="G89">
        <v>81.454599999999999</v>
      </c>
      <c r="H89">
        <v>20.521699999999999</v>
      </c>
    </row>
    <row r="90" spans="1:8" x14ac:dyDescent="0.25">
      <c r="A90">
        <v>4</v>
      </c>
      <c r="B90">
        <v>38.258899999999997</v>
      </c>
      <c r="C90">
        <v>39.911099999999998</v>
      </c>
      <c r="D90">
        <v>15.702500000000001</v>
      </c>
      <c r="E90">
        <v>4</v>
      </c>
      <c r="F90">
        <v>36.741100000000003</v>
      </c>
      <c r="G90">
        <v>37.390799999999999</v>
      </c>
      <c r="H90">
        <v>18.081900000000001</v>
      </c>
    </row>
    <row r="91" spans="1:8" x14ac:dyDescent="0.25">
      <c r="A91">
        <v>4</v>
      </c>
      <c r="B91">
        <v>38.258899999999997</v>
      </c>
      <c r="C91">
        <v>39.911099999999998</v>
      </c>
      <c r="D91">
        <v>15.702500000000001</v>
      </c>
      <c r="E91">
        <v>5</v>
      </c>
      <c r="F91">
        <v>41.810899999999997</v>
      </c>
      <c r="G91">
        <v>43.905999999999999</v>
      </c>
      <c r="H91">
        <v>17.718499999999999</v>
      </c>
    </row>
    <row r="92" spans="1:8" x14ac:dyDescent="0.25">
      <c r="A92">
        <v>4</v>
      </c>
      <c r="B92">
        <v>39.313899999999997</v>
      </c>
      <c r="C92">
        <v>39.867199999999997</v>
      </c>
      <c r="D92">
        <v>16.348800000000001</v>
      </c>
      <c r="E92">
        <v>1</v>
      </c>
      <c r="F92">
        <v>324.24770000000001</v>
      </c>
      <c r="G92">
        <v>261.86840000000001</v>
      </c>
      <c r="H92">
        <v>28.537800000000001</v>
      </c>
    </row>
    <row r="93" spans="1:8" x14ac:dyDescent="0.25">
      <c r="A93">
        <v>4</v>
      </c>
      <c r="B93">
        <v>39.313899999999997</v>
      </c>
      <c r="C93">
        <v>39.867199999999997</v>
      </c>
      <c r="D93">
        <v>16.348800000000001</v>
      </c>
      <c r="E93">
        <v>2</v>
      </c>
      <c r="F93">
        <v>132.14490000000001</v>
      </c>
      <c r="G93">
        <v>113.17789999999999</v>
      </c>
      <c r="H93">
        <v>22.267700000000001</v>
      </c>
    </row>
    <row r="94" spans="1:8" x14ac:dyDescent="0.25">
      <c r="A94">
        <v>4</v>
      </c>
      <c r="B94">
        <v>39.313899999999997</v>
      </c>
      <c r="C94">
        <v>39.867199999999997</v>
      </c>
      <c r="D94">
        <v>16.348800000000001</v>
      </c>
      <c r="E94">
        <v>3</v>
      </c>
      <c r="F94">
        <v>84.927999999999997</v>
      </c>
      <c r="G94">
        <v>79.490899999999996</v>
      </c>
      <c r="H94">
        <v>22.130700000000001</v>
      </c>
    </row>
    <row r="95" spans="1:8" x14ac:dyDescent="0.25">
      <c r="A95">
        <v>4</v>
      </c>
      <c r="B95">
        <v>39.313899999999997</v>
      </c>
      <c r="C95">
        <v>39.867199999999997</v>
      </c>
      <c r="D95">
        <v>16.348800000000001</v>
      </c>
      <c r="E95">
        <v>4</v>
      </c>
      <c r="F95">
        <v>36.054200000000002</v>
      </c>
      <c r="G95">
        <v>37.147100000000002</v>
      </c>
      <c r="H95">
        <v>18.764600000000002</v>
      </c>
    </row>
    <row r="96" spans="1:8" x14ac:dyDescent="0.25">
      <c r="A96">
        <v>4</v>
      </c>
      <c r="B96">
        <v>39.313899999999997</v>
      </c>
      <c r="C96">
        <v>39.867199999999997</v>
      </c>
      <c r="D96">
        <v>16.348800000000001</v>
      </c>
      <c r="E96">
        <v>5</v>
      </c>
      <c r="F96">
        <v>40.642099999999999</v>
      </c>
      <c r="G96">
        <v>42.925699999999999</v>
      </c>
      <c r="H96">
        <v>18.609500000000001</v>
      </c>
    </row>
    <row r="97" spans="1:8" x14ac:dyDescent="0.25">
      <c r="A97">
        <v>4</v>
      </c>
      <c r="B97">
        <v>38.3917</v>
      </c>
      <c r="C97">
        <v>39.813499999999998</v>
      </c>
      <c r="D97">
        <v>16.251799999999999</v>
      </c>
      <c r="E97">
        <v>1</v>
      </c>
      <c r="F97">
        <v>318.77569999999997</v>
      </c>
      <c r="G97">
        <v>266.89400000000001</v>
      </c>
      <c r="H97">
        <v>26.9511</v>
      </c>
    </row>
    <row r="98" spans="1:8" x14ac:dyDescent="0.25">
      <c r="A98">
        <v>4</v>
      </c>
      <c r="B98">
        <v>38.3917</v>
      </c>
      <c r="C98">
        <v>39.813499999999998</v>
      </c>
      <c r="D98">
        <v>16.251799999999999</v>
      </c>
      <c r="E98">
        <v>2</v>
      </c>
      <c r="F98">
        <v>125.1206</v>
      </c>
      <c r="G98">
        <v>117.1797</v>
      </c>
      <c r="H98">
        <v>21.182700000000001</v>
      </c>
    </row>
    <row r="99" spans="1:8" x14ac:dyDescent="0.25">
      <c r="A99">
        <v>4</v>
      </c>
      <c r="B99">
        <v>38.3917</v>
      </c>
      <c r="C99">
        <v>39.813499999999998</v>
      </c>
      <c r="D99">
        <v>16.251799999999999</v>
      </c>
      <c r="E99">
        <v>3</v>
      </c>
      <c r="F99">
        <v>77.919899999999998</v>
      </c>
      <c r="G99">
        <v>79.9375</v>
      </c>
      <c r="H99">
        <v>21.072199999999999</v>
      </c>
    </row>
    <row r="100" spans="1:8" x14ac:dyDescent="0.25">
      <c r="A100">
        <v>4</v>
      </c>
      <c r="B100">
        <v>38.3917</v>
      </c>
      <c r="C100">
        <v>39.813499999999998</v>
      </c>
      <c r="D100">
        <v>16.251799999999999</v>
      </c>
      <c r="E100">
        <v>4</v>
      </c>
      <c r="F100">
        <v>35.442999999999998</v>
      </c>
      <c r="G100">
        <v>36.975499999999997</v>
      </c>
      <c r="H100">
        <v>18.697500000000002</v>
      </c>
    </row>
    <row r="101" spans="1:8" x14ac:dyDescent="0.25">
      <c r="A101">
        <v>4</v>
      </c>
      <c r="B101">
        <v>38.3917</v>
      </c>
      <c r="C101">
        <v>39.813499999999998</v>
      </c>
      <c r="D101">
        <v>16.251799999999999</v>
      </c>
      <c r="E101">
        <v>5</v>
      </c>
      <c r="F101">
        <v>41.262599999999999</v>
      </c>
      <c r="G101">
        <v>43.102200000000003</v>
      </c>
      <c r="H101">
        <v>18.109100000000002</v>
      </c>
    </row>
    <row r="102" spans="1:8" x14ac:dyDescent="0.25">
      <c r="A102">
        <v>5</v>
      </c>
      <c r="B102">
        <v>37.3003</v>
      </c>
      <c r="C102">
        <v>38.487400000000001</v>
      </c>
      <c r="D102">
        <v>19.0154</v>
      </c>
      <c r="E102">
        <v>1</v>
      </c>
      <c r="F102">
        <v>169.0583</v>
      </c>
      <c r="G102">
        <v>188.0694</v>
      </c>
      <c r="H102">
        <v>42.848199999999999</v>
      </c>
    </row>
    <row r="103" spans="1:8" x14ac:dyDescent="0.25">
      <c r="A103">
        <v>5</v>
      </c>
      <c r="B103">
        <v>37.3003</v>
      </c>
      <c r="C103">
        <v>38.487400000000001</v>
      </c>
      <c r="D103">
        <v>19.0154</v>
      </c>
      <c r="E103">
        <v>2</v>
      </c>
      <c r="F103">
        <v>101.1538</v>
      </c>
      <c r="G103">
        <v>96.995900000000006</v>
      </c>
      <c r="H103">
        <v>31.1435</v>
      </c>
    </row>
    <row r="104" spans="1:8" x14ac:dyDescent="0.25">
      <c r="A104">
        <v>5</v>
      </c>
      <c r="B104">
        <v>37.3003</v>
      </c>
      <c r="C104">
        <v>38.487400000000001</v>
      </c>
      <c r="D104">
        <v>19.0154</v>
      </c>
      <c r="E104">
        <v>3</v>
      </c>
      <c r="F104">
        <v>73.126800000000003</v>
      </c>
      <c r="G104">
        <v>77.395200000000003</v>
      </c>
      <c r="H104">
        <v>25.372399999999999</v>
      </c>
    </row>
    <row r="105" spans="1:8" x14ac:dyDescent="0.25">
      <c r="A105">
        <v>5</v>
      </c>
      <c r="B105">
        <v>37.3003</v>
      </c>
      <c r="C105">
        <v>38.487400000000001</v>
      </c>
      <c r="D105">
        <v>19.0154</v>
      </c>
      <c r="E105">
        <v>4</v>
      </c>
      <c r="F105">
        <v>34.568600000000004</v>
      </c>
      <c r="G105">
        <v>36.6113</v>
      </c>
      <c r="H105">
        <v>19.616099999999999</v>
      </c>
    </row>
    <row r="106" spans="1:8" x14ac:dyDescent="0.25">
      <c r="A106">
        <v>5</v>
      </c>
      <c r="B106">
        <v>37.3003</v>
      </c>
      <c r="C106">
        <v>38.487400000000001</v>
      </c>
      <c r="D106">
        <v>19.0154</v>
      </c>
      <c r="E106">
        <v>5</v>
      </c>
      <c r="F106">
        <v>42.174399999999999</v>
      </c>
      <c r="G106">
        <v>43.455300000000001</v>
      </c>
      <c r="H106">
        <v>22.591100000000001</v>
      </c>
    </row>
    <row r="107" spans="1:8" x14ac:dyDescent="0.25">
      <c r="A107">
        <v>5</v>
      </c>
      <c r="B107">
        <v>37.1539</v>
      </c>
      <c r="C107">
        <v>38.226799999999997</v>
      </c>
      <c r="D107">
        <v>18.89</v>
      </c>
      <c r="E107">
        <v>1</v>
      </c>
      <c r="F107">
        <v>238.2106</v>
      </c>
      <c r="G107">
        <v>181.0104</v>
      </c>
      <c r="H107">
        <v>37.490400000000001</v>
      </c>
    </row>
    <row r="108" spans="1:8" x14ac:dyDescent="0.25">
      <c r="A108">
        <v>5</v>
      </c>
      <c r="B108">
        <v>37.1539</v>
      </c>
      <c r="C108">
        <v>38.226799999999997</v>
      </c>
      <c r="D108">
        <v>18.89</v>
      </c>
      <c r="E108">
        <v>2</v>
      </c>
      <c r="F108">
        <v>115.11060000000001</v>
      </c>
      <c r="G108">
        <v>108.0108</v>
      </c>
      <c r="H108">
        <v>28.401299999999999</v>
      </c>
    </row>
    <row r="109" spans="1:8" x14ac:dyDescent="0.25">
      <c r="A109">
        <v>5</v>
      </c>
      <c r="B109">
        <v>37.1539</v>
      </c>
      <c r="C109">
        <v>38.226799999999997</v>
      </c>
      <c r="D109">
        <v>18.89</v>
      </c>
      <c r="E109">
        <v>3</v>
      </c>
      <c r="F109">
        <v>76.639799999999994</v>
      </c>
      <c r="G109">
        <v>78.492699999999999</v>
      </c>
      <c r="H109">
        <v>24.639099999999999</v>
      </c>
    </row>
    <row r="110" spans="1:8" x14ac:dyDescent="0.25">
      <c r="A110">
        <v>5</v>
      </c>
      <c r="B110">
        <v>37.1539</v>
      </c>
      <c r="C110">
        <v>38.226799999999997</v>
      </c>
      <c r="D110">
        <v>18.89</v>
      </c>
      <c r="E110">
        <v>4</v>
      </c>
      <c r="F110">
        <v>34.647399999999998</v>
      </c>
      <c r="G110">
        <v>35.8489</v>
      </c>
      <c r="H110">
        <v>19.127199999999998</v>
      </c>
    </row>
    <row r="111" spans="1:8" x14ac:dyDescent="0.25">
      <c r="A111">
        <v>5</v>
      </c>
      <c r="B111">
        <v>37.1539</v>
      </c>
      <c r="C111">
        <v>38.226799999999997</v>
      </c>
      <c r="D111">
        <v>18.89</v>
      </c>
      <c r="E111">
        <v>5</v>
      </c>
      <c r="F111">
        <v>41.529499999999999</v>
      </c>
      <c r="G111">
        <v>44.056800000000003</v>
      </c>
      <c r="H111">
        <v>21.784099999999999</v>
      </c>
    </row>
    <row r="112" spans="1:8" x14ac:dyDescent="0.25">
      <c r="A112">
        <v>5</v>
      </c>
      <c r="B112">
        <v>37.399700000000003</v>
      </c>
      <c r="C112">
        <v>38.1995</v>
      </c>
      <c r="D112">
        <v>17.8977</v>
      </c>
      <c r="E112">
        <v>1</v>
      </c>
      <c r="F112">
        <v>235.60769999999999</v>
      </c>
      <c r="G112">
        <v>184.17699999999999</v>
      </c>
      <c r="H112">
        <v>38.643599999999999</v>
      </c>
    </row>
    <row r="113" spans="1:8" x14ac:dyDescent="0.25">
      <c r="A113">
        <v>5</v>
      </c>
      <c r="B113">
        <v>37.399700000000003</v>
      </c>
      <c r="C113">
        <v>38.1995</v>
      </c>
      <c r="D113">
        <v>17.8977</v>
      </c>
      <c r="E113">
        <v>2</v>
      </c>
      <c r="F113">
        <v>111.4071</v>
      </c>
      <c r="G113">
        <v>110.8462</v>
      </c>
      <c r="H113">
        <v>27.735399999999998</v>
      </c>
    </row>
    <row r="114" spans="1:8" x14ac:dyDescent="0.25">
      <c r="A114">
        <v>5</v>
      </c>
      <c r="B114">
        <v>37.399700000000003</v>
      </c>
      <c r="C114">
        <v>38.1995</v>
      </c>
      <c r="D114">
        <v>17.8977</v>
      </c>
      <c r="E114">
        <v>3</v>
      </c>
      <c r="F114">
        <v>75.4161</v>
      </c>
      <c r="G114">
        <v>79.959599999999995</v>
      </c>
      <c r="H114">
        <v>23.491099999999999</v>
      </c>
    </row>
    <row r="115" spans="1:8" x14ac:dyDescent="0.25">
      <c r="A115">
        <v>5</v>
      </c>
      <c r="B115">
        <v>37.399700000000003</v>
      </c>
      <c r="C115">
        <v>38.1995</v>
      </c>
      <c r="D115">
        <v>17.8977</v>
      </c>
      <c r="E115">
        <v>4</v>
      </c>
      <c r="F115">
        <v>34.759700000000002</v>
      </c>
      <c r="G115">
        <v>35.735700000000001</v>
      </c>
      <c r="H115">
        <v>17.9908</v>
      </c>
    </row>
    <row r="116" spans="1:8" x14ac:dyDescent="0.25">
      <c r="A116">
        <v>5</v>
      </c>
      <c r="B116">
        <v>37.399700000000003</v>
      </c>
      <c r="C116">
        <v>38.1995</v>
      </c>
      <c r="D116">
        <v>17.8977</v>
      </c>
      <c r="E116">
        <v>5</v>
      </c>
      <c r="F116">
        <v>41.935600000000001</v>
      </c>
      <c r="G116">
        <v>42.9054</v>
      </c>
      <c r="H116">
        <v>20.898700000000002</v>
      </c>
    </row>
    <row r="117" spans="1:8" x14ac:dyDescent="0.25">
      <c r="A117">
        <v>5</v>
      </c>
      <c r="B117">
        <v>37.111499999999999</v>
      </c>
      <c r="C117">
        <v>38.263800000000003</v>
      </c>
      <c r="D117">
        <v>20.002099999999999</v>
      </c>
      <c r="E117">
        <v>1</v>
      </c>
      <c r="F117">
        <v>198.654</v>
      </c>
      <c r="G117">
        <v>192.8792</v>
      </c>
      <c r="H117">
        <v>40.991</v>
      </c>
    </row>
    <row r="118" spans="1:8" x14ac:dyDescent="0.25">
      <c r="A118">
        <v>5</v>
      </c>
      <c r="B118">
        <v>37.111499999999999</v>
      </c>
      <c r="C118">
        <v>38.263800000000003</v>
      </c>
      <c r="D118">
        <v>20.002099999999999</v>
      </c>
      <c r="E118">
        <v>2</v>
      </c>
      <c r="F118">
        <v>101.6169</v>
      </c>
      <c r="G118">
        <v>109.6361</v>
      </c>
      <c r="H118">
        <v>30.220199999999998</v>
      </c>
    </row>
    <row r="119" spans="1:8" x14ac:dyDescent="0.25">
      <c r="A119">
        <v>5</v>
      </c>
      <c r="B119">
        <v>37.111499999999999</v>
      </c>
      <c r="C119">
        <v>38.263800000000003</v>
      </c>
      <c r="D119">
        <v>20.002099999999999</v>
      </c>
      <c r="E119">
        <v>3</v>
      </c>
      <c r="F119">
        <v>75.840800000000002</v>
      </c>
      <c r="G119">
        <v>79.883600000000001</v>
      </c>
      <c r="H119">
        <v>26.048999999999999</v>
      </c>
    </row>
    <row r="120" spans="1:8" x14ac:dyDescent="0.25">
      <c r="A120">
        <v>5</v>
      </c>
      <c r="B120">
        <v>37.111499999999999</v>
      </c>
      <c r="C120">
        <v>38.263800000000003</v>
      </c>
      <c r="D120">
        <v>20.002099999999999</v>
      </c>
      <c r="E120">
        <v>4</v>
      </c>
      <c r="F120">
        <v>34.321100000000001</v>
      </c>
      <c r="G120">
        <v>36.654699999999998</v>
      </c>
      <c r="H120">
        <v>19.979500000000002</v>
      </c>
    </row>
    <row r="121" spans="1:8" x14ac:dyDescent="0.25">
      <c r="A121">
        <v>5</v>
      </c>
      <c r="B121">
        <v>37.111499999999999</v>
      </c>
      <c r="C121">
        <v>38.263800000000003</v>
      </c>
      <c r="D121">
        <v>20.002099999999999</v>
      </c>
      <c r="E121">
        <v>5</v>
      </c>
      <c r="F121">
        <v>41.808199999999999</v>
      </c>
      <c r="G121">
        <v>42.610399999999998</v>
      </c>
      <c r="H121">
        <v>23.381599999999999</v>
      </c>
    </row>
    <row r="122" spans="1:8" x14ac:dyDescent="0.25">
      <c r="A122">
        <v>5</v>
      </c>
      <c r="B122">
        <v>37.150399999999998</v>
      </c>
      <c r="C122">
        <v>38.290199999999999</v>
      </c>
      <c r="D122">
        <v>18.6934</v>
      </c>
      <c r="E122">
        <v>1</v>
      </c>
      <c r="F122">
        <v>212.09059999999999</v>
      </c>
      <c r="G122">
        <v>189.4693</v>
      </c>
      <c r="H122">
        <v>38.7607</v>
      </c>
    </row>
    <row r="123" spans="1:8" x14ac:dyDescent="0.25">
      <c r="A123">
        <v>5</v>
      </c>
      <c r="B123">
        <v>37.150399999999998</v>
      </c>
      <c r="C123">
        <v>38.290199999999999</v>
      </c>
      <c r="D123">
        <v>18.6934</v>
      </c>
      <c r="E123">
        <v>2</v>
      </c>
      <c r="F123">
        <v>108.08929999999999</v>
      </c>
      <c r="G123">
        <v>108.33150000000001</v>
      </c>
      <c r="H123">
        <v>27.549199999999999</v>
      </c>
    </row>
    <row r="124" spans="1:8" x14ac:dyDescent="0.25">
      <c r="A124">
        <v>5</v>
      </c>
      <c r="B124">
        <v>37.150399999999998</v>
      </c>
      <c r="C124">
        <v>38.290199999999999</v>
      </c>
      <c r="D124">
        <v>18.6934</v>
      </c>
      <c r="E124">
        <v>3</v>
      </c>
      <c r="F124">
        <v>76.674599999999998</v>
      </c>
      <c r="G124">
        <v>78.368799999999993</v>
      </c>
      <c r="H124">
        <v>24.971</v>
      </c>
    </row>
    <row r="125" spans="1:8" x14ac:dyDescent="0.25">
      <c r="A125">
        <v>5</v>
      </c>
      <c r="B125">
        <v>37.150399999999998</v>
      </c>
      <c r="C125">
        <v>38.290199999999999</v>
      </c>
      <c r="D125">
        <v>18.6934</v>
      </c>
      <c r="E125">
        <v>4</v>
      </c>
      <c r="F125">
        <v>35.323099999999997</v>
      </c>
      <c r="G125">
        <v>35.622700000000002</v>
      </c>
      <c r="H125">
        <v>19.122599999999998</v>
      </c>
    </row>
    <row r="126" spans="1:8" x14ac:dyDescent="0.25">
      <c r="A126">
        <v>5</v>
      </c>
      <c r="B126">
        <v>37.150399999999998</v>
      </c>
      <c r="C126">
        <v>38.290199999999999</v>
      </c>
      <c r="D126">
        <v>18.6934</v>
      </c>
      <c r="E126">
        <v>5</v>
      </c>
      <c r="F126">
        <v>41.132899999999999</v>
      </c>
      <c r="G126">
        <v>43.339700000000001</v>
      </c>
      <c r="H126">
        <v>21.569099999999999</v>
      </c>
    </row>
    <row r="127" spans="1:8" x14ac:dyDescent="0.25">
      <c r="B127">
        <f>AVERAGE(thumb__2[err_independant_train])</f>
        <v>36.140391999999999</v>
      </c>
      <c r="C127">
        <f>AVERAGE(thumb__2[err_all_dimenssion_regression_train])</f>
        <v>37.931283999999998</v>
      </c>
      <c r="D127">
        <f>AVERAGE(thumb__2[err_time_series_train])</f>
        <v>17.648292000000023</v>
      </c>
      <c r="E127">
        <f>AVERAGE(thumb__2[dataset])</f>
        <v>3</v>
      </c>
      <c r="F127">
        <f>AVERAGE(thumb__2[err_indep_regression_test_t])</f>
        <v>91.968200800000034</v>
      </c>
      <c r="G127">
        <f>AVERAGE(thumb__2[err_regression_test_t])</f>
        <v>88.979616800000002</v>
      </c>
      <c r="H127">
        <f>AVERAGE(thumb__2[err_time_series_test_t])</f>
        <v>25.281552000000016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F9FA7-752E-4C2B-AA92-3266938CE560}">
  <dimension ref="A1:H127"/>
  <sheetViews>
    <sheetView topLeftCell="A91" workbookViewId="0">
      <selection activeCell="B127" sqref="B127:H127"/>
    </sheetView>
  </sheetViews>
  <sheetFormatPr defaultRowHeight="15" x14ac:dyDescent="0.25"/>
  <cols>
    <col min="1" max="1" width="8.7109375" bestFit="1" customWidth="1"/>
    <col min="2" max="2" width="23.85546875" bestFit="1" customWidth="1"/>
    <col min="3" max="3" width="36.5703125" bestFit="1" customWidth="1"/>
    <col min="4" max="4" width="22.7109375" bestFit="1" customWidth="1"/>
    <col min="5" max="5" width="9.85546875" bestFit="1" customWidth="1"/>
    <col min="6" max="6" width="29" bestFit="1" customWidth="1"/>
    <col min="7" max="7" width="22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49.061399999999999</v>
      </c>
      <c r="C2">
        <v>49.786799999999999</v>
      </c>
      <c r="D2">
        <v>13.885199999999999</v>
      </c>
      <c r="E2">
        <v>1</v>
      </c>
      <c r="F2">
        <v>136.22130000000001</v>
      </c>
      <c r="G2">
        <v>137.29239999999999</v>
      </c>
      <c r="H2">
        <v>18.295000000000002</v>
      </c>
    </row>
    <row r="3" spans="1:8" x14ac:dyDescent="0.25">
      <c r="A3">
        <v>1</v>
      </c>
      <c r="B3">
        <v>49.061399999999999</v>
      </c>
      <c r="C3">
        <v>49.786799999999999</v>
      </c>
      <c r="D3">
        <v>13.885199999999999</v>
      </c>
      <c r="E3">
        <v>2</v>
      </c>
      <c r="F3">
        <v>78.919799999999995</v>
      </c>
      <c r="G3">
        <v>79.799000000000007</v>
      </c>
      <c r="H3">
        <v>17.511800000000001</v>
      </c>
    </row>
    <row r="4" spans="1:8" x14ac:dyDescent="0.25">
      <c r="A4">
        <v>1</v>
      </c>
      <c r="B4">
        <v>49.061399999999999</v>
      </c>
      <c r="C4">
        <v>49.786799999999999</v>
      </c>
      <c r="D4">
        <v>13.885199999999999</v>
      </c>
      <c r="E4">
        <v>3</v>
      </c>
      <c r="F4">
        <v>54.400700000000001</v>
      </c>
      <c r="G4">
        <v>51.753999999999998</v>
      </c>
      <c r="H4">
        <v>18.596800000000002</v>
      </c>
    </row>
    <row r="5" spans="1:8" x14ac:dyDescent="0.25">
      <c r="A5">
        <v>1</v>
      </c>
      <c r="B5">
        <v>49.061399999999999</v>
      </c>
      <c r="C5">
        <v>49.786799999999999</v>
      </c>
      <c r="D5">
        <v>13.885199999999999</v>
      </c>
      <c r="E5">
        <v>4</v>
      </c>
      <c r="F5">
        <v>77.592600000000004</v>
      </c>
      <c r="G5">
        <v>81.403300000000002</v>
      </c>
      <c r="H5">
        <v>17.1157</v>
      </c>
    </row>
    <row r="6" spans="1:8" x14ac:dyDescent="0.25">
      <c r="A6">
        <v>1</v>
      </c>
      <c r="B6">
        <v>49.061399999999999</v>
      </c>
      <c r="C6">
        <v>49.786799999999999</v>
      </c>
      <c r="D6">
        <v>13.885199999999999</v>
      </c>
      <c r="E6">
        <v>5</v>
      </c>
      <c r="F6">
        <v>60.960900000000002</v>
      </c>
      <c r="G6">
        <v>62.404600000000002</v>
      </c>
      <c r="H6">
        <v>17.500499999999999</v>
      </c>
    </row>
    <row r="7" spans="1:8" x14ac:dyDescent="0.25">
      <c r="A7">
        <v>1</v>
      </c>
      <c r="B7">
        <v>49.268799999999999</v>
      </c>
      <c r="C7">
        <v>49.779800000000002</v>
      </c>
      <c r="D7">
        <v>13.3245</v>
      </c>
      <c r="E7">
        <v>1</v>
      </c>
      <c r="F7">
        <v>138.08600000000001</v>
      </c>
      <c r="G7">
        <v>124.6908</v>
      </c>
      <c r="H7">
        <v>21.123100000000001</v>
      </c>
    </row>
    <row r="8" spans="1:8" x14ac:dyDescent="0.25">
      <c r="A8">
        <v>1</v>
      </c>
      <c r="B8">
        <v>49.268799999999999</v>
      </c>
      <c r="C8">
        <v>49.779800000000002</v>
      </c>
      <c r="D8">
        <v>13.3245</v>
      </c>
      <c r="E8">
        <v>2</v>
      </c>
      <c r="F8">
        <v>77.575900000000004</v>
      </c>
      <c r="G8">
        <v>77.697000000000003</v>
      </c>
      <c r="H8">
        <v>18.140599999999999</v>
      </c>
    </row>
    <row r="9" spans="1:8" x14ac:dyDescent="0.25">
      <c r="A9">
        <v>1</v>
      </c>
      <c r="B9">
        <v>49.268799999999999</v>
      </c>
      <c r="C9">
        <v>49.779800000000002</v>
      </c>
      <c r="D9">
        <v>13.3245</v>
      </c>
      <c r="E9">
        <v>3</v>
      </c>
      <c r="F9">
        <v>51.539700000000003</v>
      </c>
      <c r="G9">
        <v>53.745399999999997</v>
      </c>
      <c r="H9">
        <v>17.7483</v>
      </c>
    </row>
    <row r="10" spans="1:8" x14ac:dyDescent="0.25">
      <c r="A10">
        <v>1</v>
      </c>
      <c r="B10">
        <v>49.268799999999999</v>
      </c>
      <c r="C10">
        <v>49.779800000000002</v>
      </c>
      <c r="D10">
        <v>13.3245</v>
      </c>
      <c r="E10">
        <v>4</v>
      </c>
      <c r="F10">
        <v>78.600700000000003</v>
      </c>
      <c r="G10">
        <v>83.466200000000001</v>
      </c>
      <c r="H10">
        <v>16.0779</v>
      </c>
    </row>
    <row r="11" spans="1:8" x14ac:dyDescent="0.25">
      <c r="A11">
        <v>1</v>
      </c>
      <c r="B11">
        <v>49.268799999999999</v>
      </c>
      <c r="C11">
        <v>49.779800000000002</v>
      </c>
      <c r="D11">
        <v>13.3245</v>
      </c>
      <c r="E11">
        <v>5</v>
      </c>
      <c r="F11">
        <v>61.469799999999999</v>
      </c>
      <c r="G11">
        <v>64.448700000000002</v>
      </c>
      <c r="H11">
        <v>15.7895</v>
      </c>
    </row>
    <row r="12" spans="1:8" x14ac:dyDescent="0.25">
      <c r="A12">
        <v>1</v>
      </c>
      <c r="B12">
        <v>49.254300000000001</v>
      </c>
      <c r="C12">
        <v>49.881399999999999</v>
      </c>
      <c r="D12">
        <v>15.2737</v>
      </c>
      <c r="E12">
        <v>1</v>
      </c>
      <c r="F12">
        <v>133.97309999999999</v>
      </c>
      <c r="G12">
        <v>132.67439999999999</v>
      </c>
      <c r="H12">
        <v>19.824100000000001</v>
      </c>
    </row>
    <row r="13" spans="1:8" x14ac:dyDescent="0.25">
      <c r="A13">
        <v>1</v>
      </c>
      <c r="B13">
        <v>49.254300000000001</v>
      </c>
      <c r="C13">
        <v>49.881399999999999</v>
      </c>
      <c r="D13">
        <v>15.2737</v>
      </c>
      <c r="E13">
        <v>2</v>
      </c>
      <c r="F13">
        <v>79.695599999999999</v>
      </c>
      <c r="G13">
        <v>79.410899999999998</v>
      </c>
      <c r="H13">
        <v>20.2179</v>
      </c>
    </row>
    <row r="14" spans="1:8" x14ac:dyDescent="0.25">
      <c r="A14">
        <v>1</v>
      </c>
      <c r="B14">
        <v>49.254300000000001</v>
      </c>
      <c r="C14">
        <v>49.881399999999999</v>
      </c>
      <c r="D14">
        <v>15.2737</v>
      </c>
      <c r="E14">
        <v>3</v>
      </c>
      <c r="F14">
        <v>52.294800000000002</v>
      </c>
      <c r="G14">
        <v>53.2363</v>
      </c>
      <c r="H14">
        <v>19.427800000000001</v>
      </c>
    </row>
    <row r="15" spans="1:8" x14ac:dyDescent="0.25">
      <c r="A15">
        <v>1</v>
      </c>
      <c r="B15">
        <v>49.254300000000001</v>
      </c>
      <c r="C15">
        <v>49.881399999999999</v>
      </c>
      <c r="D15">
        <v>15.2737</v>
      </c>
      <c r="E15">
        <v>4</v>
      </c>
      <c r="F15">
        <v>73.667900000000003</v>
      </c>
      <c r="G15">
        <v>88.247299999999996</v>
      </c>
      <c r="H15">
        <v>17.6157</v>
      </c>
    </row>
    <row r="16" spans="1:8" x14ac:dyDescent="0.25">
      <c r="A16">
        <v>1</v>
      </c>
      <c r="B16">
        <v>49.254300000000001</v>
      </c>
      <c r="C16">
        <v>49.881399999999999</v>
      </c>
      <c r="D16">
        <v>15.2737</v>
      </c>
      <c r="E16">
        <v>5</v>
      </c>
      <c r="F16">
        <v>58.311300000000003</v>
      </c>
      <c r="G16">
        <v>64.160499999999999</v>
      </c>
      <c r="H16">
        <v>18.154599999999999</v>
      </c>
    </row>
    <row r="17" spans="1:8" x14ac:dyDescent="0.25">
      <c r="A17">
        <v>1</v>
      </c>
      <c r="B17">
        <v>49.083599999999997</v>
      </c>
      <c r="C17">
        <v>49.739600000000003</v>
      </c>
      <c r="D17">
        <v>15.5999</v>
      </c>
      <c r="E17">
        <v>1</v>
      </c>
      <c r="F17">
        <v>132.0479</v>
      </c>
      <c r="G17">
        <v>127.8151</v>
      </c>
      <c r="H17">
        <v>20.803100000000001</v>
      </c>
    </row>
    <row r="18" spans="1:8" x14ac:dyDescent="0.25">
      <c r="A18">
        <v>1</v>
      </c>
      <c r="B18">
        <v>49.083599999999997</v>
      </c>
      <c r="C18">
        <v>49.739600000000003</v>
      </c>
      <c r="D18">
        <v>15.5999</v>
      </c>
      <c r="E18">
        <v>2</v>
      </c>
      <c r="F18">
        <v>77.268600000000006</v>
      </c>
      <c r="G18">
        <v>77.699799999999996</v>
      </c>
      <c r="H18">
        <v>20.843599999999999</v>
      </c>
    </row>
    <row r="19" spans="1:8" x14ac:dyDescent="0.25">
      <c r="A19">
        <v>1</v>
      </c>
      <c r="B19">
        <v>49.083599999999997</v>
      </c>
      <c r="C19">
        <v>49.739600000000003</v>
      </c>
      <c r="D19">
        <v>15.5999</v>
      </c>
      <c r="E19">
        <v>3</v>
      </c>
      <c r="F19">
        <v>53.851599999999998</v>
      </c>
      <c r="G19">
        <v>52.156500000000001</v>
      </c>
      <c r="H19">
        <v>18.987500000000001</v>
      </c>
    </row>
    <row r="20" spans="1:8" x14ac:dyDescent="0.25">
      <c r="A20">
        <v>1</v>
      </c>
      <c r="B20">
        <v>49.083599999999997</v>
      </c>
      <c r="C20">
        <v>49.739600000000003</v>
      </c>
      <c r="D20">
        <v>15.5999</v>
      </c>
      <c r="E20">
        <v>4</v>
      </c>
      <c r="F20">
        <v>74.466099999999997</v>
      </c>
      <c r="G20">
        <v>79.118700000000004</v>
      </c>
      <c r="H20">
        <v>17.846699999999998</v>
      </c>
    </row>
    <row r="21" spans="1:8" x14ac:dyDescent="0.25">
      <c r="A21">
        <v>1</v>
      </c>
      <c r="B21">
        <v>49.083599999999997</v>
      </c>
      <c r="C21">
        <v>49.739600000000003</v>
      </c>
      <c r="D21">
        <v>15.5999</v>
      </c>
      <c r="E21">
        <v>5</v>
      </c>
      <c r="F21">
        <v>59.995199999999997</v>
      </c>
      <c r="G21">
        <v>61.812199999999997</v>
      </c>
      <c r="H21">
        <v>18.149999999999999</v>
      </c>
    </row>
    <row r="22" spans="1:8" x14ac:dyDescent="0.25">
      <c r="A22">
        <v>1</v>
      </c>
      <c r="B22">
        <v>49.302399999999999</v>
      </c>
      <c r="C22">
        <v>49.6023</v>
      </c>
      <c r="D22">
        <v>15.105700000000001</v>
      </c>
      <c r="E22">
        <v>1</v>
      </c>
      <c r="F22">
        <v>144.44479999999999</v>
      </c>
      <c r="G22">
        <v>128.2123</v>
      </c>
      <c r="H22">
        <v>20.173500000000001</v>
      </c>
    </row>
    <row r="23" spans="1:8" x14ac:dyDescent="0.25">
      <c r="A23">
        <v>1</v>
      </c>
      <c r="B23">
        <v>49.302399999999999</v>
      </c>
      <c r="C23">
        <v>49.6023</v>
      </c>
      <c r="D23">
        <v>15.105700000000001</v>
      </c>
      <c r="E23">
        <v>2</v>
      </c>
      <c r="F23">
        <v>81.342799999999997</v>
      </c>
      <c r="G23">
        <v>78.412999999999997</v>
      </c>
      <c r="H23">
        <v>20.8048</v>
      </c>
    </row>
    <row r="24" spans="1:8" x14ac:dyDescent="0.25">
      <c r="A24">
        <v>1</v>
      </c>
      <c r="B24">
        <v>49.302399999999999</v>
      </c>
      <c r="C24">
        <v>49.6023</v>
      </c>
      <c r="D24">
        <v>15.105700000000001</v>
      </c>
      <c r="E24">
        <v>3</v>
      </c>
      <c r="F24">
        <v>57.116799999999998</v>
      </c>
      <c r="G24">
        <v>53.576500000000003</v>
      </c>
      <c r="H24">
        <v>18.1295</v>
      </c>
    </row>
    <row r="25" spans="1:8" x14ac:dyDescent="0.25">
      <c r="A25">
        <v>1</v>
      </c>
      <c r="B25">
        <v>49.302399999999999</v>
      </c>
      <c r="C25">
        <v>49.6023</v>
      </c>
      <c r="D25">
        <v>15.105700000000001</v>
      </c>
      <c r="E25">
        <v>4</v>
      </c>
      <c r="F25">
        <v>87.141099999999994</v>
      </c>
      <c r="G25">
        <v>79.386700000000005</v>
      </c>
      <c r="H25">
        <v>16.802499999999998</v>
      </c>
    </row>
    <row r="26" spans="1:8" x14ac:dyDescent="0.25">
      <c r="A26">
        <v>1</v>
      </c>
      <c r="B26">
        <v>49.302399999999999</v>
      </c>
      <c r="C26">
        <v>49.6023</v>
      </c>
      <c r="D26">
        <v>15.105700000000001</v>
      </c>
      <c r="E26">
        <v>5</v>
      </c>
      <c r="F26">
        <v>65.948300000000003</v>
      </c>
      <c r="G26">
        <v>61.353200000000001</v>
      </c>
      <c r="H26">
        <v>17.374400000000001</v>
      </c>
    </row>
    <row r="27" spans="1:8" x14ac:dyDescent="0.25">
      <c r="A27">
        <v>2</v>
      </c>
      <c r="B27">
        <v>26.0291</v>
      </c>
      <c r="C27">
        <v>27.305099999999999</v>
      </c>
      <c r="D27">
        <v>19.7925</v>
      </c>
      <c r="E27">
        <v>1</v>
      </c>
      <c r="F27">
        <v>122.364</v>
      </c>
      <c r="G27">
        <v>119.108</v>
      </c>
      <c r="H27">
        <v>31.871200000000002</v>
      </c>
    </row>
    <row r="28" spans="1:8" x14ac:dyDescent="0.25">
      <c r="A28">
        <v>2</v>
      </c>
      <c r="B28">
        <v>26.0291</v>
      </c>
      <c r="C28">
        <v>27.305099999999999</v>
      </c>
      <c r="D28">
        <v>19.7925</v>
      </c>
      <c r="E28">
        <v>2</v>
      </c>
      <c r="F28">
        <v>74.244</v>
      </c>
      <c r="G28">
        <v>76.578800000000001</v>
      </c>
      <c r="H28">
        <v>33.492400000000004</v>
      </c>
    </row>
    <row r="29" spans="1:8" x14ac:dyDescent="0.25">
      <c r="A29">
        <v>2</v>
      </c>
      <c r="B29">
        <v>26.0291</v>
      </c>
      <c r="C29">
        <v>27.305099999999999</v>
      </c>
      <c r="D29">
        <v>19.7925</v>
      </c>
      <c r="E29">
        <v>3</v>
      </c>
      <c r="F29">
        <v>48.376899999999999</v>
      </c>
      <c r="G29">
        <v>46.953000000000003</v>
      </c>
      <c r="H29">
        <v>24.648199999999999</v>
      </c>
    </row>
    <row r="30" spans="1:8" x14ac:dyDescent="0.25">
      <c r="A30">
        <v>2</v>
      </c>
      <c r="B30">
        <v>26.0291</v>
      </c>
      <c r="C30">
        <v>27.305099999999999</v>
      </c>
      <c r="D30">
        <v>19.7925</v>
      </c>
      <c r="E30">
        <v>4</v>
      </c>
      <c r="F30">
        <v>84.251000000000005</v>
      </c>
      <c r="G30">
        <v>86.615600000000001</v>
      </c>
      <c r="H30">
        <v>22.426200000000001</v>
      </c>
    </row>
    <row r="31" spans="1:8" x14ac:dyDescent="0.25">
      <c r="A31">
        <v>2</v>
      </c>
      <c r="B31">
        <v>26.0291</v>
      </c>
      <c r="C31">
        <v>27.305099999999999</v>
      </c>
      <c r="D31">
        <v>19.7925</v>
      </c>
      <c r="E31">
        <v>5</v>
      </c>
      <c r="F31">
        <v>67.662800000000004</v>
      </c>
      <c r="G31">
        <v>70.796499999999995</v>
      </c>
      <c r="H31">
        <v>19.922699999999999</v>
      </c>
    </row>
    <row r="32" spans="1:8" x14ac:dyDescent="0.25">
      <c r="A32">
        <v>2</v>
      </c>
      <c r="B32">
        <v>26.263300000000001</v>
      </c>
      <c r="C32">
        <v>27.291</v>
      </c>
      <c r="D32">
        <v>19.3367</v>
      </c>
      <c r="E32">
        <v>1</v>
      </c>
      <c r="F32">
        <v>122.08450000000001</v>
      </c>
      <c r="G32">
        <v>118.38249999999999</v>
      </c>
      <c r="H32">
        <v>29.986799999999999</v>
      </c>
    </row>
    <row r="33" spans="1:8" x14ac:dyDescent="0.25">
      <c r="A33">
        <v>2</v>
      </c>
      <c r="B33">
        <v>26.263300000000001</v>
      </c>
      <c r="C33">
        <v>27.291</v>
      </c>
      <c r="D33">
        <v>19.3367</v>
      </c>
      <c r="E33">
        <v>2</v>
      </c>
      <c r="F33">
        <v>75.937899999999999</v>
      </c>
      <c r="G33">
        <v>75.965000000000003</v>
      </c>
      <c r="H33">
        <v>32.549700000000001</v>
      </c>
    </row>
    <row r="34" spans="1:8" x14ac:dyDescent="0.25">
      <c r="A34">
        <v>2</v>
      </c>
      <c r="B34">
        <v>26.263300000000001</v>
      </c>
      <c r="C34">
        <v>27.291</v>
      </c>
      <c r="D34">
        <v>19.3367</v>
      </c>
      <c r="E34">
        <v>3</v>
      </c>
      <c r="F34">
        <v>49.627000000000002</v>
      </c>
      <c r="G34">
        <v>46.820700000000002</v>
      </c>
      <c r="H34">
        <v>24.364899999999999</v>
      </c>
    </row>
    <row r="35" spans="1:8" x14ac:dyDescent="0.25">
      <c r="A35">
        <v>2</v>
      </c>
      <c r="B35">
        <v>26.263300000000001</v>
      </c>
      <c r="C35">
        <v>27.291</v>
      </c>
      <c r="D35">
        <v>19.3367</v>
      </c>
      <c r="E35">
        <v>4</v>
      </c>
      <c r="F35">
        <v>84.587599999999995</v>
      </c>
      <c r="G35">
        <v>85.848200000000006</v>
      </c>
      <c r="H35">
        <v>20.965499999999999</v>
      </c>
    </row>
    <row r="36" spans="1:8" x14ac:dyDescent="0.25">
      <c r="A36">
        <v>2</v>
      </c>
      <c r="B36">
        <v>26.263300000000001</v>
      </c>
      <c r="C36">
        <v>27.291</v>
      </c>
      <c r="D36">
        <v>19.3367</v>
      </c>
      <c r="E36">
        <v>5</v>
      </c>
      <c r="F36">
        <v>68.147999999999996</v>
      </c>
      <c r="G36">
        <v>71.252499999999998</v>
      </c>
      <c r="H36">
        <v>19.5108</v>
      </c>
    </row>
    <row r="37" spans="1:8" x14ac:dyDescent="0.25">
      <c r="A37">
        <v>2</v>
      </c>
      <c r="B37">
        <v>26.0275</v>
      </c>
      <c r="C37">
        <v>27.187799999999999</v>
      </c>
      <c r="D37">
        <v>18.839500000000001</v>
      </c>
      <c r="E37">
        <v>1</v>
      </c>
      <c r="F37">
        <v>123.7077</v>
      </c>
      <c r="G37">
        <v>122.6969</v>
      </c>
      <c r="H37">
        <v>29.0779</v>
      </c>
    </row>
    <row r="38" spans="1:8" x14ac:dyDescent="0.25">
      <c r="A38">
        <v>2</v>
      </c>
      <c r="B38">
        <v>26.0275</v>
      </c>
      <c r="C38">
        <v>27.187799999999999</v>
      </c>
      <c r="D38">
        <v>18.839500000000001</v>
      </c>
      <c r="E38">
        <v>2</v>
      </c>
      <c r="F38">
        <v>73.948099999999997</v>
      </c>
      <c r="G38">
        <v>76.421499999999995</v>
      </c>
      <c r="H38">
        <v>30.689599999999999</v>
      </c>
    </row>
    <row r="39" spans="1:8" x14ac:dyDescent="0.25">
      <c r="A39">
        <v>2</v>
      </c>
      <c r="B39">
        <v>26.0275</v>
      </c>
      <c r="C39">
        <v>27.187799999999999</v>
      </c>
      <c r="D39">
        <v>18.839500000000001</v>
      </c>
      <c r="E39">
        <v>3</v>
      </c>
      <c r="F39">
        <v>48.162500000000001</v>
      </c>
      <c r="G39">
        <v>46.144399999999997</v>
      </c>
      <c r="H39">
        <v>24.237300000000001</v>
      </c>
    </row>
    <row r="40" spans="1:8" x14ac:dyDescent="0.25">
      <c r="A40">
        <v>2</v>
      </c>
      <c r="B40">
        <v>26.0275</v>
      </c>
      <c r="C40">
        <v>27.187799999999999</v>
      </c>
      <c r="D40">
        <v>18.839500000000001</v>
      </c>
      <c r="E40">
        <v>4</v>
      </c>
      <c r="F40">
        <v>82.308999999999997</v>
      </c>
      <c r="G40">
        <v>88.038600000000002</v>
      </c>
      <c r="H40">
        <v>22.845800000000001</v>
      </c>
    </row>
    <row r="41" spans="1:8" x14ac:dyDescent="0.25">
      <c r="A41">
        <v>2</v>
      </c>
      <c r="B41">
        <v>26.0275</v>
      </c>
      <c r="C41">
        <v>27.187799999999999</v>
      </c>
      <c r="D41">
        <v>18.839500000000001</v>
      </c>
      <c r="E41">
        <v>5</v>
      </c>
      <c r="F41">
        <v>67.796999999999997</v>
      </c>
      <c r="G41">
        <v>73.801199999999994</v>
      </c>
      <c r="H41">
        <v>20.7056</v>
      </c>
    </row>
    <row r="42" spans="1:8" x14ac:dyDescent="0.25">
      <c r="A42">
        <v>2</v>
      </c>
      <c r="B42">
        <v>26.0594</v>
      </c>
      <c r="C42">
        <v>27.2547</v>
      </c>
      <c r="D42">
        <v>19.333100000000002</v>
      </c>
      <c r="E42">
        <v>1</v>
      </c>
      <c r="F42">
        <v>123.453</v>
      </c>
      <c r="G42">
        <v>120.0145</v>
      </c>
      <c r="H42">
        <v>28.588200000000001</v>
      </c>
    </row>
    <row r="43" spans="1:8" x14ac:dyDescent="0.25">
      <c r="A43">
        <v>2</v>
      </c>
      <c r="B43">
        <v>26.0594</v>
      </c>
      <c r="C43">
        <v>27.2547</v>
      </c>
      <c r="D43">
        <v>19.333100000000002</v>
      </c>
      <c r="E43">
        <v>2</v>
      </c>
      <c r="F43">
        <v>74.405900000000003</v>
      </c>
      <c r="G43">
        <v>76.548599999999993</v>
      </c>
      <c r="H43">
        <v>30.6877</v>
      </c>
    </row>
    <row r="44" spans="1:8" x14ac:dyDescent="0.25">
      <c r="A44">
        <v>2</v>
      </c>
      <c r="B44">
        <v>26.0594</v>
      </c>
      <c r="C44">
        <v>27.2547</v>
      </c>
      <c r="D44">
        <v>19.333100000000002</v>
      </c>
      <c r="E44">
        <v>3</v>
      </c>
      <c r="F44">
        <v>48.401600000000002</v>
      </c>
      <c r="G44">
        <v>47.1218</v>
      </c>
      <c r="H44">
        <v>24.315300000000001</v>
      </c>
    </row>
    <row r="45" spans="1:8" x14ac:dyDescent="0.25">
      <c r="A45">
        <v>2</v>
      </c>
      <c r="B45">
        <v>26.0594</v>
      </c>
      <c r="C45">
        <v>27.2547</v>
      </c>
      <c r="D45">
        <v>19.333100000000002</v>
      </c>
      <c r="E45">
        <v>4</v>
      </c>
      <c r="F45">
        <v>84.156499999999994</v>
      </c>
      <c r="G45">
        <v>88.427999999999997</v>
      </c>
      <c r="H45">
        <v>22.673500000000001</v>
      </c>
    </row>
    <row r="46" spans="1:8" x14ac:dyDescent="0.25">
      <c r="A46">
        <v>2</v>
      </c>
      <c r="B46">
        <v>26.0594</v>
      </c>
      <c r="C46">
        <v>27.2547</v>
      </c>
      <c r="D46">
        <v>19.333100000000002</v>
      </c>
      <c r="E46">
        <v>5</v>
      </c>
      <c r="F46">
        <v>67.835400000000007</v>
      </c>
      <c r="G46">
        <v>72.5321</v>
      </c>
      <c r="H46">
        <v>20.5794</v>
      </c>
    </row>
    <row r="47" spans="1:8" x14ac:dyDescent="0.25">
      <c r="A47">
        <v>2</v>
      </c>
      <c r="B47">
        <v>26.1465</v>
      </c>
      <c r="C47">
        <v>27.610099999999999</v>
      </c>
      <c r="D47">
        <v>19.823399999999999</v>
      </c>
      <c r="E47">
        <v>1</v>
      </c>
      <c r="F47">
        <v>125.09050000000001</v>
      </c>
      <c r="G47">
        <v>128.02279999999999</v>
      </c>
      <c r="H47">
        <v>30.765999999999998</v>
      </c>
    </row>
    <row r="48" spans="1:8" x14ac:dyDescent="0.25">
      <c r="A48">
        <v>2</v>
      </c>
      <c r="B48">
        <v>26.1465</v>
      </c>
      <c r="C48">
        <v>27.610099999999999</v>
      </c>
      <c r="D48">
        <v>19.823399999999999</v>
      </c>
      <c r="E48">
        <v>2</v>
      </c>
      <c r="F48">
        <v>73.295599999999993</v>
      </c>
      <c r="G48">
        <v>72.478099999999998</v>
      </c>
      <c r="H48">
        <v>32.494900000000001</v>
      </c>
    </row>
    <row r="49" spans="1:8" x14ac:dyDescent="0.25">
      <c r="A49">
        <v>2</v>
      </c>
      <c r="B49">
        <v>26.1465</v>
      </c>
      <c r="C49">
        <v>27.610099999999999</v>
      </c>
      <c r="D49">
        <v>19.823399999999999</v>
      </c>
      <c r="E49">
        <v>3</v>
      </c>
      <c r="F49">
        <v>48.069600000000001</v>
      </c>
      <c r="G49">
        <v>46.656399999999998</v>
      </c>
      <c r="H49">
        <v>24.138300000000001</v>
      </c>
    </row>
    <row r="50" spans="1:8" x14ac:dyDescent="0.25">
      <c r="A50">
        <v>2</v>
      </c>
      <c r="B50">
        <v>26.1465</v>
      </c>
      <c r="C50">
        <v>27.610099999999999</v>
      </c>
      <c r="D50">
        <v>19.823399999999999</v>
      </c>
      <c r="E50">
        <v>4</v>
      </c>
      <c r="F50">
        <v>83.143000000000001</v>
      </c>
      <c r="G50">
        <v>84.688999999999993</v>
      </c>
      <c r="H50">
        <v>22.9133</v>
      </c>
    </row>
    <row r="51" spans="1:8" x14ac:dyDescent="0.25">
      <c r="A51">
        <v>2</v>
      </c>
      <c r="B51">
        <v>26.1465</v>
      </c>
      <c r="C51">
        <v>27.610099999999999</v>
      </c>
      <c r="D51">
        <v>19.823399999999999</v>
      </c>
      <c r="E51">
        <v>5</v>
      </c>
      <c r="F51">
        <v>67.309700000000007</v>
      </c>
      <c r="G51">
        <v>70.112300000000005</v>
      </c>
      <c r="H51">
        <v>20.133299999999998</v>
      </c>
    </row>
    <row r="52" spans="1:8" x14ac:dyDescent="0.25">
      <c r="A52">
        <v>3</v>
      </c>
      <c r="B52">
        <v>27.097000000000001</v>
      </c>
      <c r="C52">
        <v>27.776399999999999</v>
      </c>
      <c r="D52">
        <v>19.706700000000001</v>
      </c>
      <c r="E52">
        <v>1</v>
      </c>
      <c r="F52">
        <v>182.61940000000001</v>
      </c>
      <c r="G52">
        <v>205.1027</v>
      </c>
      <c r="H52">
        <v>36.945099999999996</v>
      </c>
    </row>
    <row r="53" spans="1:8" x14ac:dyDescent="0.25">
      <c r="A53">
        <v>3</v>
      </c>
      <c r="B53">
        <v>27.097000000000001</v>
      </c>
      <c r="C53">
        <v>27.776399999999999</v>
      </c>
      <c r="D53">
        <v>19.706700000000001</v>
      </c>
      <c r="E53">
        <v>2</v>
      </c>
      <c r="F53">
        <v>84.577799999999996</v>
      </c>
      <c r="G53">
        <v>86.128500000000003</v>
      </c>
      <c r="H53">
        <v>33.961199999999998</v>
      </c>
    </row>
    <row r="54" spans="1:8" x14ac:dyDescent="0.25">
      <c r="A54">
        <v>3</v>
      </c>
      <c r="B54">
        <v>27.097000000000001</v>
      </c>
      <c r="C54">
        <v>27.776399999999999</v>
      </c>
      <c r="D54">
        <v>19.706700000000001</v>
      </c>
      <c r="E54">
        <v>3</v>
      </c>
      <c r="F54">
        <v>43.880600000000001</v>
      </c>
      <c r="G54">
        <v>41.886499999999998</v>
      </c>
      <c r="H54">
        <v>23.8309</v>
      </c>
    </row>
    <row r="55" spans="1:8" x14ac:dyDescent="0.25">
      <c r="A55">
        <v>3</v>
      </c>
      <c r="B55">
        <v>27.097000000000001</v>
      </c>
      <c r="C55">
        <v>27.776399999999999</v>
      </c>
      <c r="D55">
        <v>19.706700000000001</v>
      </c>
      <c r="E55">
        <v>4</v>
      </c>
      <c r="F55">
        <v>84.801100000000005</v>
      </c>
      <c r="G55">
        <v>90.476600000000005</v>
      </c>
      <c r="H55">
        <v>33.913899999999998</v>
      </c>
    </row>
    <row r="56" spans="1:8" x14ac:dyDescent="0.25">
      <c r="A56">
        <v>3</v>
      </c>
      <c r="B56">
        <v>27.097000000000001</v>
      </c>
      <c r="C56">
        <v>27.776399999999999</v>
      </c>
      <c r="D56">
        <v>19.706700000000001</v>
      </c>
      <c r="E56">
        <v>5</v>
      </c>
      <c r="F56">
        <v>74.4876</v>
      </c>
      <c r="G56">
        <v>72.300700000000006</v>
      </c>
      <c r="H56">
        <v>28.1937</v>
      </c>
    </row>
    <row r="57" spans="1:8" x14ac:dyDescent="0.25">
      <c r="A57">
        <v>3</v>
      </c>
      <c r="B57">
        <v>27.047699999999999</v>
      </c>
      <c r="C57">
        <v>27.6633</v>
      </c>
      <c r="D57">
        <v>18.760400000000001</v>
      </c>
      <c r="E57">
        <v>1</v>
      </c>
      <c r="F57">
        <v>191.77170000000001</v>
      </c>
      <c r="G57">
        <v>196.81379999999999</v>
      </c>
      <c r="H57">
        <v>34.638100000000001</v>
      </c>
    </row>
    <row r="58" spans="1:8" x14ac:dyDescent="0.25">
      <c r="A58">
        <v>3</v>
      </c>
      <c r="B58">
        <v>27.047699999999999</v>
      </c>
      <c r="C58">
        <v>27.6633</v>
      </c>
      <c r="D58">
        <v>18.760400000000001</v>
      </c>
      <c r="E58">
        <v>2</v>
      </c>
      <c r="F58">
        <v>84.369699999999995</v>
      </c>
      <c r="G58">
        <v>84.1678</v>
      </c>
      <c r="H58">
        <v>36.044400000000003</v>
      </c>
    </row>
    <row r="59" spans="1:8" x14ac:dyDescent="0.25">
      <c r="A59">
        <v>3</v>
      </c>
      <c r="B59">
        <v>27.047699999999999</v>
      </c>
      <c r="C59">
        <v>27.6633</v>
      </c>
      <c r="D59">
        <v>18.760400000000001</v>
      </c>
      <c r="E59">
        <v>3</v>
      </c>
      <c r="F59">
        <v>43.198900000000002</v>
      </c>
      <c r="G59">
        <v>40.601399999999998</v>
      </c>
      <c r="H59">
        <v>24.738499999999998</v>
      </c>
    </row>
    <row r="60" spans="1:8" x14ac:dyDescent="0.25">
      <c r="A60">
        <v>3</v>
      </c>
      <c r="B60">
        <v>27.047699999999999</v>
      </c>
      <c r="C60">
        <v>27.6633</v>
      </c>
      <c r="D60">
        <v>18.760400000000001</v>
      </c>
      <c r="E60">
        <v>4</v>
      </c>
      <c r="F60">
        <v>84.166899999999998</v>
      </c>
      <c r="G60">
        <v>88.453900000000004</v>
      </c>
      <c r="H60">
        <v>29.167100000000001</v>
      </c>
    </row>
    <row r="61" spans="1:8" x14ac:dyDescent="0.25">
      <c r="A61">
        <v>3</v>
      </c>
      <c r="B61">
        <v>27.047699999999999</v>
      </c>
      <c r="C61">
        <v>27.6633</v>
      </c>
      <c r="D61">
        <v>18.760400000000001</v>
      </c>
      <c r="E61">
        <v>5</v>
      </c>
      <c r="F61">
        <v>73.314400000000006</v>
      </c>
      <c r="G61">
        <v>70.643699999999995</v>
      </c>
      <c r="H61">
        <v>25.7775</v>
      </c>
    </row>
    <row r="62" spans="1:8" x14ac:dyDescent="0.25">
      <c r="A62">
        <v>3</v>
      </c>
      <c r="B62">
        <v>26.866800000000001</v>
      </c>
      <c r="C62">
        <v>27.6236</v>
      </c>
      <c r="D62">
        <v>17.912400000000002</v>
      </c>
      <c r="E62">
        <v>1</v>
      </c>
      <c r="F62">
        <v>202.92080000000001</v>
      </c>
      <c r="G62">
        <v>203.9083</v>
      </c>
      <c r="H62">
        <v>29.982399999999998</v>
      </c>
    </row>
    <row r="63" spans="1:8" x14ac:dyDescent="0.25">
      <c r="A63">
        <v>3</v>
      </c>
      <c r="B63">
        <v>26.866800000000001</v>
      </c>
      <c r="C63">
        <v>27.6236</v>
      </c>
      <c r="D63">
        <v>17.912400000000002</v>
      </c>
      <c r="E63">
        <v>2</v>
      </c>
      <c r="F63">
        <v>87.2136</v>
      </c>
      <c r="G63">
        <v>85.906300000000002</v>
      </c>
      <c r="H63">
        <v>33.2607</v>
      </c>
    </row>
    <row r="64" spans="1:8" x14ac:dyDescent="0.25">
      <c r="A64">
        <v>3</v>
      </c>
      <c r="B64">
        <v>26.866800000000001</v>
      </c>
      <c r="C64">
        <v>27.6236</v>
      </c>
      <c r="D64">
        <v>17.912400000000002</v>
      </c>
      <c r="E64">
        <v>3</v>
      </c>
      <c r="F64">
        <v>43.152000000000001</v>
      </c>
      <c r="G64">
        <v>41.568300000000001</v>
      </c>
      <c r="H64">
        <v>21.907399999999999</v>
      </c>
    </row>
    <row r="65" spans="1:8" x14ac:dyDescent="0.25">
      <c r="A65">
        <v>3</v>
      </c>
      <c r="B65">
        <v>26.866800000000001</v>
      </c>
      <c r="C65">
        <v>27.6236</v>
      </c>
      <c r="D65">
        <v>17.912400000000002</v>
      </c>
      <c r="E65">
        <v>4</v>
      </c>
      <c r="F65">
        <v>89.498900000000006</v>
      </c>
      <c r="G65">
        <v>87.7102</v>
      </c>
      <c r="H65">
        <v>25.723800000000001</v>
      </c>
    </row>
    <row r="66" spans="1:8" x14ac:dyDescent="0.25">
      <c r="A66">
        <v>3</v>
      </c>
      <c r="B66">
        <v>26.866800000000001</v>
      </c>
      <c r="C66">
        <v>27.6236</v>
      </c>
      <c r="D66">
        <v>17.912400000000002</v>
      </c>
      <c r="E66">
        <v>5</v>
      </c>
      <c r="F66">
        <v>73.2363</v>
      </c>
      <c r="G66">
        <v>69.963700000000003</v>
      </c>
      <c r="H66">
        <v>23.3963</v>
      </c>
    </row>
    <row r="67" spans="1:8" x14ac:dyDescent="0.25">
      <c r="A67">
        <v>3</v>
      </c>
      <c r="B67">
        <v>26.853200000000001</v>
      </c>
      <c r="C67">
        <v>27.755400000000002</v>
      </c>
      <c r="D67">
        <v>17.9617</v>
      </c>
      <c r="E67">
        <v>1</v>
      </c>
      <c r="F67">
        <v>192.41419999999999</v>
      </c>
      <c r="G67">
        <v>206.85079999999999</v>
      </c>
      <c r="H67">
        <v>30.079699999999999</v>
      </c>
    </row>
    <row r="68" spans="1:8" x14ac:dyDescent="0.25">
      <c r="A68">
        <v>3</v>
      </c>
      <c r="B68">
        <v>26.853200000000001</v>
      </c>
      <c r="C68">
        <v>27.755400000000002</v>
      </c>
      <c r="D68">
        <v>17.9617</v>
      </c>
      <c r="E68">
        <v>2</v>
      </c>
      <c r="F68">
        <v>86.763400000000004</v>
      </c>
      <c r="G68">
        <v>83.9</v>
      </c>
      <c r="H68">
        <v>31.874099999999999</v>
      </c>
    </row>
    <row r="69" spans="1:8" x14ac:dyDescent="0.25">
      <c r="A69">
        <v>3</v>
      </c>
      <c r="B69">
        <v>26.853200000000001</v>
      </c>
      <c r="C69">
        <v>27.755400000000002</v>
      </c>
      <c r="D69">
        <v>17.9617</v>
      </c>
      <c r="E69">
        <v>3</v>
      </c>
      <c r="F69">
        <v>44.091700000000003</v>
      </c>
      <c r="G69">
        <v>40.942799999999998</v>
      </c>
      <c r="H69">
        <v>22.846900000000002</v>
      </c>
    </row>
    <row r="70" spans="1:8" x14ac:dyDescent="0.25">
      <c r="A70">
        <v>3</v>
      </c>
      <c r="B70">
        <v>26.853200000000001</v>
      </c>
      <c r="C70">
        <v>27.755400000000002</v>
      </c>
      <c r="D70">
        <v>17.9617</v>
      </c>
      <c r="E70">
        <v>4</v>
      </c>
      <c r="F70">
        <v>88.746499999999997</v>
      </c>
      <c r="G70">
        <v>88.527900000000002</v>
      </c>
      <c r="H70">
        <v>29.529900000000001</v>
      </c>
    </row>
    <row r="71" spans="1:8" x14ac:dyDescent="0.25">
      <c r="A71">
        <v>3</v>
      </c>
      <c r="B71">
        <v>26.853200000000001</v>
      </c>
      <c r="C71">
        <v>27.755400000000002</v>
      </c>
      <c r="D71">
        <v>17.9617</v>
      </c>
      <c r="E71">
        <v>5</v>
      </c>
      <c r="F71">
        <v>74.845500000000001</v>
      </c>
      <c r="G71">
        <v>70.336200000000005</v>
      </c>
      <c r="H71">
        <v>24.7363</v>
      </c>
    </row>
    <row r="72" spans="1:8" x14ac:dyDescent="0.25">
      <c r="A72">
        <v>3</v>
      </c>
      <c r="B72">
        <v>27.202000000000002</v>
      </c>
      <c r="C72">
        <v>27.633299999999998</v>
      </c>
      <c r="D72">
        <v>19.921800000000001</v>
      </c>
      <c r="E72">
        <v>1</v>
      </c>
      <c r="F72">
        <v>192.41980000000001</v>
      </c>
      <c r="G72">
        <v>203.8879</v>
      </c>
      <c r="H72">
        <v>35.570900000000002</v>
      </c>
    </row>
    <row r="73" spans="1:8" x14ac:dyDescent="0.25">
      <c r="A73">
        <v>3</v>
      </c>
      <c r="B73">
        <v>27.202000000000002</v>
      </c>
      <c r="C73">
        <v>27.633299999999998</v>
      </c>
      <c r="D73">
        <v>19.921800000000001</v>
      </c>
      <c r="E73">
        <v>2</v>
      </c>
      <c r="F73">
        <v>83.103200000000001</v>
      </c>
      <c r="G73">
        <v>85.264799999999994</v>
      </c>
      <c r="H73">
        <v>35.976199999999999</v>
      </c>
    </row>
    <row r="74" spans="1:8" x14ac:dyDescent="0.25">
      <c r="A74">
        <v>3</v>
      </c>
      <c r="B74">
        <v>27.202000000000002</v>
      </c>
      <c r="C74">
        <v>27.633299999999998</v>
      </c>
      <c r="D74">
        <v>19.921800000000001</v>
      </c>
      <c r="E74">
        <v>3</v>
      </c>
      <c r="F74">
        <v>41.0122</v>
      </c>
      <c r="G74">
        <v>40.587600000000002</v>
      </c>
      <c r="H74">
        <v>25.440200000000001</v>
      </c>
    </row>
    <row r="75" spans="1:8" x14ac:dyDescent="0.25">
      <c r="A75">
        <v>3</v>
      </c>
      <c r="B75">
        <v>27.202000000000002</v>
      </c>
      <c r="C75">
        <v>27.633299999999998</v>
      </c>
      <c r="D75">
        <v>19.921800000000001</v>
      </c>
      <c r="E75">
        <v>4</v>
      </c>
      <c r="F75">
        <v>86.4803</v>
      </c>
      <c r="G75">
        <v>91.610100000000003</v>
      </c>
      <c r="H75">
        <v>31.4727</v>
      </c>
    </row>
    <row r="76" spans="1:8" x14ac:dyDescent="0.25">
      <c r="A76">
        <v>3</v>
      </c>
      <c r="B76">
        <v>27.202000000000002</v>
      </c>
      <c r="C76">
        <v>27.633299999999998</v>
      </c>
      <c r="D76">
        <v>19.921800000000001</v>
      </c>
      <c r="E76">
        <v>5</v>
      </c>
      <c r="F76">
        <v>71.030500000000004</v>
      </c>
      <c r="G76">
        <v>71.581800000000001</v>
      </c>
      <c r="H76">
        <v>27.6448</v>
      </c>
    </row>
    <row r="77" spans="1:8" x14ac:dyDescent="0.25">
      <c r="A77">
        <v>4</v>
      </c>
      <c r="B77">
        <v>37.947499999999998</v>
      </c>
      <c r="C77">
        <v>38.388100000000001</v>
      </c>
      <c r="D77">
        <v>15.696899999999999</v>
      </c>
      <c r="E77">
        <v>1</v>
      </c>
      <c r="F77">
        <v>294.18180000000001</v>
      </c>
      <c r="G77">
        <v>279.44850000000002</v>
      </c>
      <c r="H77">
        <v>27.7362</v>
      </c>
    </row>
    <row r="78" spans="1:8" x14ac:dyDescent="0.25">
      <c r="A78">
        <v>4</v>
      </c>
      <c r="B78">
        <v>37.947499999999998</v>
      </c>
      <c r="C78">
        <v>38.388100000000001</v>
      </c>
      <c r="D78">
        <v>15.696899999999999</v>
      </c>
      <c r="E78">
        <v>2</v>
      </c>
      <c r="F78">
        <v>114.327</v>
      </c>
      <c r="G78">
        <v>114.5809</v>
      </c>
      <c r="H78">
        <v>22.441800000000001</v>
      </c>
    </row>
    <row r="79" spans="1:8" x14ac:dyDescent="0.25">
      <c r="A79">
        <v>4</v>
      </c>
      <c r="B79">
        <v>37.947499999999998</v>
      </c>
      <c r="C79">
        <v>38.388100000000001</v>
      </c>
      <c r="D79">
        <v>15.696899999999999</v>
      </c>
      <c r="E79">
        <v>3</v>
      </c>
      <c r="F79">
        <v>77.204899999999995</v>
      </c>
      <c r="G79">
        <v>74.134699999999995</v>
      </c>
      <c r="H79">
        <v>22.0166</v>
      </c>
    </row>
    <row r="80" spans="1:8" x14ac:dyDescent="0.25">
      <c r="A80">
        <v>4</v>
      </c>
      <c r="B80">
        <v>37.947499999999998</v>
      </c>
      <c r="C80">
        <v>38.388100000000001</v>
      </c>
      <c r="D80">
        <v>15.696899999999999</v>
      </c>
      <c r="E80">
        <v>4</v>
      </c>
      <c r="F80">
        <v>36.799500000000002</v>
      </c>
      <c r="G80">
        <v>36.0182</v>
      </c>
      <c r="H80">
        <v>18.087</v>
      </c>
    </row>
    <row r="81" spans="1:8" x14ac:dyDescent="0.25">
      <c r="A81">
        <v>4</v>
      </c>
      <c r="B81">
        <v>37.947499999999998</v>
      </c>
      <c r="C81">
        <v>38.388100000000001</v>
      </c>
      <c r="D81">
        <v>15.696899999999999</v>
      </c>
      <c r="E81">
        <v>5</v>
      </c>
      <c r="F81">
        <v>41.656399999999998</v>
      </c>
      <c r="G81">
        <v>42.933100000000003</v>
      </c>
      <c r="H81">
        <v>17.525400000000001</v>
      </c>
    </row>
    <row r="82" spans="1:8" x14ac:dyDescent="0.25">
      <c r="A82">
        <v>4</v>
      </c>
      <c r="B82">
        <v>37.589300000000001</v>
      </c>
      <c r="C82">
        <v>38.474200000000003</v>
      </c>
      <c r="D82">
        <v>16.621300000000002</v>
      </c>
      <c r="E82">
        <v>1</v>
      </c>
      <c r="F82">
        <v>265.16609999999997</v>
      </c>
      <c r="G82">
        <v>281.01139999999998</v>
      </c>
      <c r="H82">
        <v>24.779900000000001</v>
      </c>
    </row>
    <row r="83" spans="1:8" x14ac:dyDescent="0.25">
      <c r="A83">
        <v>4</v>
      </c>
      <c r="B83">
        <v>37.589300000000001</v>
      </c>
      <c r="C83">
        <v>38.474200000000003</v>
      </c>
      <c r="D83">
        <v>16.621300000000002</v>
      </c>
      <c r="E83">
        <v>2</v>
      </c>
      <c r="F83">
        <v>106.3321</v>
      </c>
      <c r="G83">
        <v>114.0926</v>
      </c>
      <c r="H83">
        <v>21.579799999999999</v>
      </c>
    </row>
    <row r="84" spans="1:8" x14ac:dyDescent="0.25">
      <c r="A84">
        <v>4</v>
      </c>
      <c r="B84">
        <v>37.589300000000001</v>
      </c>
      <c r="C84">
        <v>38.474200000000003</v>
      </c>
      <c r="D84">
        <v>16.621300000000002</v>
      </c>
      <c r="E84">
        <v>3</v>
      </c>
      <c r="F84">
        <v>84.744299999999996</v>
      </c>
      <c r="G84">
        <v>73.4238</v>
      </c>
      <c r="H84">
        <v>19.5943</v>
      </c>
    </row>
    <row r="85" spans="1:8" x14ac:dyDescent="0.25">
      <c r="A85">
        <v>4</v>
      </c>
      <c r="B85">
        <v>37.589300000000001</v>
      </c>
      <c r="C85">
        <v>38.474200000000003</v>
      </c>
      <c r="D85">
        <v>16.621300000000002</v>
      </c>
      <c r="E85">
        <v>4</v>
      </c>
      <c r="F85">
        <v>37.4587</v>
      </c>
      <c r="G85">
        <v>36.152000000000001</v>
      </c>
      <c r="H85">
        <v>17.882300000000001</v>
      </c>
    </row>
    <row r="86" spans="1:8" x14ac:dyDescent="0.25">
      <c r="A86">
        <v>4</v>
      </c>
      <c r="B86">
        <v>37.589300000000001</v>
      </c>
      <c r="C86">
        <v>38.474200000000003</v>
      </c>
      <c r="D86">
        <v>16.621300000000002</v>
      </c>
      <c r="E86">
        <v>5</v>
      </c>
      <c r="F86">
        <v>41.502600000000001</v>
      </c>
      <c r="G86">
        <v>43.3782</v>
      </c>
      <c r="H86">
        <v>17.172599999999999</v>
      </c>
    </row>
    <row r="87" spans="1:8" x14ac:dyDescent="0.25">
      <c r="A87">
        <v>4</v>
      </c>
      <c r="B87">
        <v>37.745600000000003</v>
      </c>
      <c r="C87">
        <v>38.385300000000001</v>
      </c>
      <c r="D87">
        <v>15.034599999999999</v>
      </c>
      <c r="E87">
        <v>1</v>
      </c>
      <c r="F87">
        <v>288.98419999999999</v>
      </c>
      <c r="G87">
        <v>284.83159999999998</v>
      </c>
      <c r="H87">
        <v>20.4818</v>
      </c>
    </row>
    <row r="88" spans="1:8" x14ac:dyDescent="0.25">
      <c r="A88">
        <v>4</v>
      </c>
      <c r="B88">
        <v>37.745600000000003</v>
      </c>
      <c r="C88">
        <v>38.385300000000001</v>
      </c>
      <c r="D88">
        <v>15.034599999999999</v>
      </c>
      <c r="E88">
        <v>2</v>
      </c>
      <c r="F88">
        <v>118.54389999999999</v>
      </c>
      <c r="G88">
        <v>115.0352</v>
      </c>
      <c r="H88">
        <v>17.438199999999998</v>
      </c>
    </row>
    <row r="89" spans="1:8" x14ac:dyDescent="0.25">
      <c r="A89">
        <v>4</v>
      </c>
      <c r="B89">
        <v>37.745600000000003</v>
      </c>
      <c r="C89">
        <v>38.385300000000001</v>
      </c>
      <c r="D89">
        <v>15.034599999999999</v>
      </c>
      <c r="E89">
        <v>3</v>
      </c>
      <c r="F89">
        <v>79.775800000000004</v>
      </c>
      <c r="G89">
        <v>75.063299999999998</v>
      </c>
      <c r="H89">
        <v>17.864100000000001</v>
      </c>
    </row>
    <row r="90" spans="1:8" x14ac:dyDescent="0.25">
      <c r="A90">
        <v>4</v>
      </c>
      <c r="B90">
        <v>37.745600000000003</v>
      </c>
      <c r="C90">
        <v>38.385300000000001</v>
      </c>
      <c r="D90">
        <v>15.034599999999999</v>
      </c>
      <c r="E90">
        <v>4</v>
      </c>
      <c r="F90">
        <v>38.058500000000002</v>
      </c>
      <c r="G90">
        <v>36.215000000000003</v>
      </c>
      <c r="H90">
        <v>15.4564</v>
      </c>
    </row>
    <row r="91" spans="1:8" x14ac:dyDescent="0.25">
      <c r="A91">
        <v>4</v>
      </c>
      <c r="B91">
        <v>37.745600000000003</v>
      </c>
      <c r="C91">
        <v>38.385300000000001</v>
      </c>
      <c r="D91">
        <v>15.034599999999999</v>
      </c>
      <c r="E91">
        <v>5</v>
      </c>
      <c r="F91">
        <v>42.055599999999998</v>
      </c>
      <c r="G91">
        <v>42.865200000000002</v>
      </c>
      <c r="H91">
        <v>15.6892</v>
      </c>
    </row>
    <row r="92" spans="1:8" x14ac:dyDescent="0.25">
      <c r="A92">
        <v>4</v>
      </c>
      <c r="B92">
        <v>38.343600000000002</v>
      </c>
      <c r="C92">
        <v>38.398499999999999</v>
      </c>
      <c r="D92">
        <v>16.5898</v>
      </c>
      <c r="E92">
        <v>1</v>
      </c>
      <c r="F92">
        <v>317.53280000000001</v>
      </c>
      <c r="G92">
        <v>221.91919999999999</v>
      </c>
      <c r="H92">
        <v>26.049199999999999</v>
      </c>
    </row>
    <row r="93" spans="1:8" x14ac:dyDescent="0.25">
      <c r="A93">
        <v>4</v>
      </c>
      <c r="B93">
        <v>38.343600000000002</v>
      </c>
      <c r="C93">
        <v>38.398499999999999</v>
      </c>
      <c r="D93">
        <v>16.5898</v>
      </c>
      <c r="E93">
        <v>2</v>
      </c>
      <c r="F93">
        <v>124.4841</v>
      </c>
      <c r="G93">
        <v>105.4773</v>
      </c>
      <c r="H93">
        <v>23.360700000000001</v>
      </c>
    </row>
    <row r="94" spans="1:8" x14ac:dyDescent="0.25">
      <c r="A94">
        <v>4</v>
      </c>
      <c r="B94">
        <v>38.343600000000002</v>
      </c>
      <c r="C94">
        <v>38.398499999999999</v>
      </c>
      <c r="D94">
        <v>16.5898</v>
      </c>
      <c r="E94">
        <v>3</v>
      </c>
      <c r="F94">
        <v>78.144000000000005</v>
      </c>
      <c r="G94">
        <v>74.967299999999994</v>
      </c>
      <c r="H94">
        <v>20.259799999999998</v>
      </c>
    </row>
    <row r="95" spans="1:8" x14ac:dyDescent="0.25">
      <c r="A95">
        <v>4</v>
      </c>
      <c r="B95">
        <v>38.343600000000002</v>
      </c>
      <c r="C95">
        <v>38.398499999999999</v>
      </c>
      <c r="D95">
        <v>16.5898</v>
      </c>
      <c r="E95">
        <v>4</v>
      </c>
      <c r="F95">
        <v>35.900500000000001</v>
      </c>
      <c r="G95">
        <v>37.493299999999998</v>
      </c>
      <c r="H95">
        <v>17.213899999999999</v>
      </c>
    </row>
    <row r="96" spans="1:8" x14ac:dyDescent="0.25">
      <c r="A96">
        <v>4</v>
      </c>
      <c r="B96">
        <v>38.343600000000002</v>
      </c>
      <c r="C96">
        <v>38.398499999999999</v>
      </c>
      <c r="D96">
        <v>16.5898</v>
      </c>
      <c r="E96">
        <v>5</v>
      </c>
      <c r="F96">
        <v>41.833500000000001</v>
      </c>
      <c r="G96">
        <v>43.209800000000001</v>
      </c>
      <c r="H96">
        <v>17.093299999999999</v>
      </c>
    </row>
    <row r="97" spans="1:8" x14ac:dyDescent="0.25">
      <c r="A97">
        <v>4</v>
      </c>
      <c r="B97">
        <v>37.830199999999998</v>
      </c>
      <c r="C97">
        <v>38.549999999999997</v>
      </c>
      <c r="D97">
        <v>14.866199999999999</v>
      </c>
      <c r="E97">
        <v>1</v>
      </c>
      <c r="F97">
        <v>285.97609999999997</v>
      </c>
      <c r="G97">
        <v>247.56540000000001</v>
      </c>
      <c r="H97">
        <v>22.183399999999999</v>
      </c>
    </row>
    <row r="98" spans="1:8" x14ac:dyDescent="0.25">
      <c r="A98">
        <v>4</v>
      </c>
      <c r="B98">
        <v>37.830199999999998</v>
      </c>
      <c r="C98">
        <v>38.549999999999997</v>
      </c>
      <c r="D98">
        <v>14.866199999999999</v>
      </c>
      <c r="E98">
        <v>2</v>
      </c>
      <c r="F98">
        <v>114.8142</v>
      </c>
      <c r="G98">
        <v>110.2932</v>
      </c>
      <c r="H98">
        <v>18.939</v>
      </c>
    </row>
    <row r="99" spans="1:8" x14ac:dyDescent="0.25">
      <c r="A99">
        <v>4</v>
      </c>
      <c r="B99">
        <v>37.830199999999998</v>
      </c>
      <c r="C99">
        <v>38.549999999999997</v>
      </c>
      <c r="D99">
        <v>14.866199999999999</v>
      </c>
      <c r="E99">
        <v>3</v>
      </c>
      <c r="F99">
        <v>79.705399999999997</v>
      </c>
      <c r="G99">
        <v>78.361099999999993</v>
      </c>
      <c r="H99">
        <v>18.9496</v>
      </c>
    </row>
    <row r="100" spans="1:8" x14ac:dyDescent="0.25">
      <c r="A100">
        <v>4</v>
      </c>
      <c r="B100">
        <v>37.830199999999998</v>
      </c>
      <c r="C100">
        <v>38.549999999999997</v>
      </c>
      <c r="D100">
        <v>14.866199999999999</v>
      </c>
      <c r="E100">
        <v>4</v>
      </c>
      <c r="F100">
        <v>38.104999999999997</v>
      </c>
      <c r="G100">
        <v>37.857599999999998</v>
      </c>
      <c r="H100">
        <v>16.370100000000001</v>
      </c>
    </row>
    <row r="101" spans="1:8" x14ac:dyDescent="0.25">
      <c r="A101">
        <v>4</v>
      </c>
      <c r="B101">
        <v>37.830199999999998</v>
      </c>
      <c r="C101">
        <v>38.549999999999997</v>
      </c>
      <c r="D101">
        <v>14.866199999999999</v>
      </c>
      <c r="E101">
        <v>5</v>
      </c>
      <c r="F101">
        <v>42.6218</v>
      </c>
      <c r="G101">
        <v>44.518599999999999</v>
      </c>
      <c r="H101">
        <v>15.7889</v>
      </c>
    </row>
    <row r="102" spans="1:8" x14ac:dyDescent="0.25">
      <c r="A102">
        <v>5</v>
      </c>
      <c r="B102">
        <v>36.604700000000001</v>
      </c>
      <c r="C102">
        <v>36.887999999999998</v>
      </c>
      <c r="D102">
        <v>17.668299999999999</v>
      </c>
      <c r="E102">
        <v>1</v>
      </c>
      <c r="F102">
        <v>256.5043</v>
      </c>
      <c r="G102">
        <v>235.4282</v>
      </c>
      <c r="H102">
        <v>36.852699999999999</v>
      </c>
    </row>
    <row r="103" spans="1:8" x14ac:dyDescent="0.25">
      <c r="A103">
        <v>5</v>
      </c>
      <c r="B103">
        <v>36.604700000000001</v>
      </c>
      <c r="C103">
        <v>36.887999999999998</v>
      </c>
      <c r="D103">
        <v>17.668299999999999</v>
      </c>
      <c r="E103">
        <v>2</v>
      </c>
      <c r="F103">
        <v>111.0401</v>
      </c>
      <c r="G103">
        <v>105.8301</v>
      </c>
      <c r="H103">
        <v>24.745200000000001</v>
      </c>
    </row>
    <row r="104" spans="1:8" x14ac:dyDescent="0.25">
      <c r="A104">
        <v>5</v>
      </c>
      <c r="B104">
        <v>36.604700000000001</v>
      </c>
      <c r="C104">
        <v>36.887999999999998</v>
      </c>
      <c r="D104">
        <v>17.668299999999999</v>
      </c>
      <c r="E104">
        <v>3</v>
      </c>
      <c r="F104">
        <v>79.180800000000005</v>
      </c>
      <c r="G104">
        <v>76.383899999999997</v>
      </c>
      <c r="H104">
        <v>23.985299999999999</v>
      </c>
    </row>
    <row r="105" spans="1:8" x14ac:dyDescent="0.25">
      <c r="A105">
        <v>5</v>
      </c>
      <c r="B105">
        <v>36.604700000000001</v>
      </c>
      <c r="C105">
        <v>36.887999999999998</v>
      </c>
      <c r="D105">
        <v>17.668299999999999</v>
      </c>
      <c r="E105">
        <v>4</v>
      </c>
      <c r="F105">
        <v>35.7879</v>
      </c>
      <c r="G105">
        <v>35.546999999999997</v>
      </c>
      <c r="H105">
        <v>19.303100000000001</v>
      </c>
    </row>
    <row r="106" spans="1:8" x14ac:dyDescent="0.25">
      <c r="A106">
        <v>5</v>
      </c>
      <c r="B106">
        <v>36.604700000000001</v>
      </c>
      <c r="C106">
        <v>36.887999999999998</v>
      </c>
      <c r="D106">
        <v>17.668299999999999</v>
      </c>
      <c r="E106">
        <v>5</v>
      </c>
      <c r="F106">
        <v>41.601599999999998</v>
      </c>
      <c r="G106">
        <v>41.191499999999998</v>
      </c>
      <c r="H106">
        <v>21.938300000000002</v>
      </c>
    </row>
    <row r="107" spans="1:8" x14ac:dyDescent="0.25">
      <c r="A107">
        <v>5</v>
      </c>
      <c r="B107">
        <v>36.773200000000003</v>
      </c>
      <c r="C107">
        <v>37.113599999999998</v>
      </c>
      <c r="D107">
        <v>19.172000000000001</v>
      </c>
      <c r="E107">
        <v>1</v>
      </c>
      <c r="F107">
        <v>261.15519999999998</v>
      </c>
      <c r="G107">
        <v>209.05779999999999</v>
      </c>
      <c r="H107">
        <v>51.269599999999997</v>
      </c>
    </row>
    <row r="108" spans="1:8" x14ac:dyDescent="0.25">
      <c r="A108">
        <v>5</v>
      </c>
      <c r="B108">
        <v>36.773200000000003</v>
      </c>
      <c r="C108">
        <v>37.113599999999998</v>
      </c>
      <c r="D108">
        <v>19.172000000000001</v>
      </c>
      <c r="E108">
        <v>2</v>
      </c>
      <c r="F108">
        <v>113.1716</v>
      </c>
      <c r="G108">
        <v>109.39490000000001</v>
      </c>
      <c r="H108">
        <v>32.817</v>
      </c>
    </row>
    <row r="109" spans="1:8" x14ac:dyDescent="0.25">
      <c r="A109">
        <v>5</v>
      </c>
      <c r="B109">
        <v>36.773200000000003</v>
      </c>
      <c r="C109">
        <v>37.113599999999998</v>
      </c>
      <c r="D109">
        <v>19.172000000000001</v>
      </c>
      <c r="E109">
        <v>3</v>
      </c>
      <c r="F109">
        <v>81.975399999999993</v>
      </c>
      <c r="G109">
        <v>79.122</v>
      </c>
      <c r="H109">
        <v>23.884899999999998</v>
      </c>
    </row>
    <row r="110" spans="1:8" x14ac:dyDescent="0.25">
      <c r="A110">
        <v>5</v>
      </c>
      <c r="B110">
        <v>36.773200000000003</v>
      </c>
      <c r="C110">
        <v>37.113599999999998</v>
      </c>
      <c r="D110">
        <v>19.172000000000001</v>
      </c>
      <c r="E110">
        <v>4</v>
      </c>
      <c r="F110">
        <v>35.819000000000003</v>
      </c>
      <c r="G110">
        <v>36.554299999999998</v>
      </c>
      <c r="H110">
        <v>18.3111</v>
      </c>
    </row>
    <row r="111" spans="1:8" x14ac:dyDescent="0.25">
      <c r="A111">
        <v>5</v>
      </c>
      <c r="B111">
        <v>36.773200000000003</v>
      </c>
      <c r="C111">
        <v>37.113599999999998</v>
      </c>
      <c r="D111">
        <v>19.172000000000001</v>
      </c>
      <c r="E111">
        <v>5</v>
      </c>
      <c r="F111">
        <v>41.086799999999997</v>
      </c>
      <c r="G111">
        <v>42.402500000000003</v>
      </c>
      <c r="H111">
        <v>20.703800000000001</v>
      </c>
    </row>
    <row r="112" spans="1:8" x14ac:dyDescent="0.25">
      <c r="A112">
        <v>5</v>
      </c>
      <c r="B112">
        <v>36.856499999999997</v>
      </c>
      <c r="C112">
        <v>37.053100000000001</v>
      </c>
      <c r="D112">
        <v>18.708600000000001</v>
      </c>
      <c r="E112">
        <v>1</v>
      </c>
      <c r="F112">
        <v>267.54849999999999</v>
      </c>
      <c r="G112">
        <v>198.58320000000001</v>
      </c>
      <c r="H112">
        <v>35.8626</v>
      </c>
    </row>
    <row r="113" spans="1:8" x14ac:dyDescent="0.25">
      <c r="A113">
        <v>5</v>
      </c>
      <c r="B113">
        <v>36.856499999999997</v>
      </c>
      <c r="C113">
        <v>37.053100000000001</v>
      </c>
      <c r="D113">
        <v>18.708600000000001</v>
      </c>
      <c r="E113">
        <v>2</v>
      </c>
      <c r="F113">
        <v>117.2889</v>
      </c>
      <c r="G113">
        <v>107.3655</v>
      </c>
      <c r="H113">
        <v>27.534400000000002</v>
      </c>
    </row>
    <row r="114" spans="1:8" x14ac:dyDescent="0.25">
      <c r="A114">
        <v>5</v>
      </c>
      <c r="B114">
        <v>36.856499999999997</v>
      </c>
      <c r="C114">
        <v>37.053100000000001</v>
      </c>
      <c r="D114">
        <v>18.708600000000001</v>
      </c>
      <c r="E114">
        <v>3</v>
      </c>
      <c r="F114">
        <v>81.537000000000006</v>
      </c>
      <c r="G114">
        <v>78.571899999999999</v>
      </c>
      <c r="H114">
        <v>24.4998</v>
      </c>
    </row>
    <row r="115" spans="1:8" x14ac:dyDescent="0.25">
      <c r="A115">
        <v>5</v>
      </c>
      <c r="B115">
        <v>36.856499999999997</v>
      </c>
      <c r="C115">
        <v>37.053100000000001</v>
      </c>
      <c r="D115">
        <v>18.708600000000001</v>
      </c>
      <c r="E115">
        <v>4</v>
      </c>
      <c r="F115">
        <v>35.079799999999999</v>
      </c>
      <c r="G115">
        <v>34.542700000000004</v>
      </c>
      <c r="H115">
        <v>19.345800000000001</v>
      </c>
    </row>
    <row r="116" spans="1:8" x14ac:dyDescent="0.25">
      <c r="A116">
        <v>5</v>
      </c>
      <c r="B116">
        <v>36.856499999999997</v>
      </c>
      <c r="C116">
        <v>37.053100000000001</v>
      </c>
      <c r="D116">
        <v>18.708600000000001</v>
      </c>
      <c r="E116">
        <v>5</v>
      </c>
      <c r="F116">
        <v>41.593600000000002</v>
      </c>
      <c r="G116">
        <v>40.177599999999998</v>
      </c>
      <c r="H116">
        <v>21.301400000000001</v>
      </c>
    </row>
    <row r="117" spans="1:8" x14ac:dyDescent="0.25">
      <c r="A117">
        <v>5</v>
      </c>
      <c r="B117">
        <v>36.933100000000003</v>
      </c>
      <c r="C117">
        <v>36.8416</v>
      </c>
      <c r="D117">
        <v>17.78</v>
      </c>
      <c r="E117">
        <v>1</v>
      </c>
      <c r="F117">
        <v>245.3657</v>
      </c>
      <c r="G117">
        <v>233.45820000000001</v>
      </c>
      <c r="H117">
        <v>34.456699999999998</v>
      </c>
    </row>
    <row r="118" spans="1:8" x14ac:dyDescent="0.25">
      <c r="A118">
        <v>5</v>
      </c>
      <c r="B118">
        <v>36.933100000000003</v>
      </c>
      <c r="C118">
        <v>36.8416</v>
      </c>
      <c r="D118">
        <v>17.78</v>
      </c>
      <c r="E118">
        <v>2</v>
      </c>
      <c r="F118">
        <v>107.93989999999999</v>
      </c>
      <c r="G118">
        <v>108.5561</v>
      </c>
      <c r="H118">
        <v>27.809699999999999</v>
      </c>
    </row>
    <row r="119" spans="1:8" x14ac:dyDescent="0.25">
      <c r="A119">
        <v>5</v>
      </c>
      <c r="B119">
        <v>36.933100000000003</v>
      </c>
      <c r="C119">
        <v>36.8416</v>
      </c>
      <c r="D119">
        <v>17.78</v>
      </c>
      <c r="E119">
        <v>3</v>
      </c>
      <c r="F119">
        <v>77.084100000000007</v>
      </c>
      <c r="G119">
        <v>75.875100000000003</v>
      </c>
      <c r="H119">
        <v>21.3169</v>
      </c>
    </row>
    <row r="120" spans="1:8" x14ac:dyDescent="0.25">
      <c r="A120">
        <v>5</v>
      </c>
      <c r="B120">
        <v>36.933100000000003</v>
      </c>
      <c r="C120">
        <v>36.8416</v>
      </c>
      <c r="D120">
        <v>17.78</v>
      </c>
      <c r="E120">
        <v>4</v>
      </c>
      <c r="F120">
        <v>35.300400000000003</v>
      </c>
      <c r="G120">
        <v>37.2547</v>
      </c>
      <c r="H120">
        <v>16.582799999999999</v>
      </c>
    </row>
    <row r="121" spans="1:8" x14ac:dyDescent="0.25">
      <c r="A121">
        <v>5</v>
      </c>
      <c r="B121">
        <v>36.933100000000003</v>
      </c>
      <c r="C121">
        <v>36.8416</v>
      </c>
      <c r="D121">
        <v>17.78</v>
      </c>
      <c r="E121">
        <v>5</v>
      </c>
      <c r="F121">
        <v>41.078899999999997</v>
      </c>
      <c r="G121">
        <v>43.148299999999999</v>
      </c>
      <c r="H121">
        <v>19.163599999999999</v>
      </c>
    </row>
    <row r="122" spans="1:8" x14ac:dyDescent="0.25">
      <c r="A122">
        <v>5</v>
      </c>
      <c r="B122">
        <v>36.945999999999998</v>
      </c>
      <c r="C122">
        <v>36.938699999999997</v>
      </c>
      <c r="D122">
        <v>17.145099999999999</v>
      </c>
      <c r="E122">
        <v>1</v>
      </c>
      <c r="F122">
        <v>243.1797</v>
      </c>
      <c r="G122">
        <v>240.8355</v>
      </c>
      <c r="H122">
        <v>42.725000000000001</v>
      </c>
    </row>
    <row r="123" spans="1:8" x14ac:dyDescent="0.25">
      <c r="A123">
        <v>5</v>
      </c>
      <c r="B123">
        <v>36.945999999999998</v>
      </c>
      <c r="C123">
        <v>36.938699999999997</v>
      </c>
      <c r="D123">
        <v>17.145099999999999</v>
      </c>
      <c r="E123">
        <v>2</v>
      </c>
      <c r="F123">
        <v>111.2457</v>
      </c>
      <c r="G123">
        <v>111.4442</v>
      </c>
      <c r="H123">
        <v>30.626899999999999</v>
      </c>
    </row>
    <row r="124" spans="1:8" x14ac:dyDescent="0.25">
      <c r="A124">
        <v>5</v>
      </c>
      <c r="B124">
        <v>36.945999999999998</v>
      </c>
      <c r="C124">
        <v>36.938699999999997</v>
      </c>
      <c r="D124">
        <v>17.145099999999999</v>
      </c>
      <c r="E124">
        <v>3</v>
      </c>
      <c r="F124">
        <v>77.5077</v>
      </c>
      <c r="G124">
        <v>75.779200000000003</v>
      </c>
      <c r="H124">
        <v>23.758600000000001</v>
      </c>
    </row>
    <row r="125" spans="1:8" x14ac:dyDescent="0.25">
      <c r="A125">
        <v>5</v>
      </c>
      <c r="B125">
        <v>36.945999999999998</v>
      </c>
      <c r="C125">
        <v>36.938699999999997</v>
      </c>
      <c r="D125">
        <v>17.145099999999999</v>
      </c>
      <c r="E125">
        <v>4</v>
      </c>
      <c r="F125">
        <v>35.931199999999997</v>
      </c>
      <c r="G125">
        <v>35.829099999999997</v>
      </c>
      <c r="H125">
        <v>17.933700000000002</v>
      </c>
    </row>
    <row r="126" spans="1:8" x14ac:dyDescent="0.25">
      <c r="A126">
        <v>5</v>
      </c>
      <c r="B126">
        <v>36.945999999999998</v>
      </c>
      <c r="C126">
        <v>36.938699999999997</v>
      </c>
      <c r="D126">
        <v>17.145099999999999</v>
      </c>
      <c r="E126">
        <v>5</v>
      </c>
      <c r="F126">
        <v>41.1252</v>
      </c>
      <c r="G126">
        <v>42.421199999999999</v>
      </c>
      <c r="H126">
        <v>19.946300000000001</v>
      </c>
    </row>
    <row r="127" spans="1:8" x14ac:dyDescent="0.25">
      <c r="B127">
        <f>AVERAGE(thumb__3[err_independant_train])</f>
        <v>35.405308000000026</v>
      </c>
      <c r="C127">
        <f>AVERAGE(thumb__3[err_all_dimenssion_regression_train])</f>
        <v>36.036867999999984</v>
      </c>
      <c r="D127">
        <f>AVERAGE(thumb__3[err_time_series_train])</f>
        <v>17.354400000000005</v>
      </c>
      <c r="E127">
        <f>AVERAGE(thumb__3[dataset])</f>
        <v>3</v>
      </c>
      <c r="F127">
        <f>AVERAGE(thumb__3[err_indep_regression_test_t])</f>
        <v>95.051655200000027</v>
      </c>
      <c r="G127">
        <f>AVERAGE(thumb__3[err_regression_test_t])</f>
        <v>92.645802399999994</v>
      </c>
      <c r="H127">
        <f>AVERAGE(thumb__3[err_time_series_test_t])</f>
        <v>23.943366399999992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2F130-16C0-421C-99AE-681498CC67A3}">
  <dimension ref="A1:H127"/>
  <sheetViews>
    <sheetView topLeftCell="D106" workbookViewId="0">
      <selection activeCell="B127" sqref="B127:H127"/>
    </sheetView>
  </sheetViews>
  <sheetFormatPr defaultRowHeight="15" x14ac:dyDescent="0.25"/>
  <cols>
    <col min="1" max="1" width="8.7109375" bestFit="1" customWidth="1"/>
    <col min="2" max="2" width="23.85546875" bestFit="1" customWidth="1"/>
    <col min="3" max="3" width="36.5703125" bestFit="1" customWidth="1"/>
    <col min="4" max="4" width="22.7109375" bestFit="1" customWidth="1"/>
    <col min="5" max="5" width="9.85546875" bestFit="1" customWidth="1"/>
    <col min="6" max="6" width="29" bestFit="1" customWidth="1"/>
    <col min="7" max="7" width="22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49.1646</v>
      </c>
      <c r="C2">
        <v>49.788800000000002</v>
      </c>
      <c r="D2">
        <v>16.78</v>
      </c>
      <c r="E2">
        <v>1</v>
      </c>
      <c r="F2">
        <v>141.2885</v>
      </c>
      <c r="G2">
        <v>129.7149</v>
      </c>
      <c r="H2">
        <v>34.783299999999997</v>
      </c>
    </row>
    <row r="3" spans="1:8" x14ac:dyDescent="0.25">
      <c r="A3">
        <v>1</v>
      </c>
      <c r="B3">
        <v>49.1646</v>
      </c>
      <c r="C3">
        <v>49.788800000000002</v>
      </c>
      <c r="D3">
        <v>16.78</v>
      </c>
      <c r="E3">
        <v>2</v>
      </c>
      <c r="F3">
        <v>77.3459</v>
      </c>
      <c r="G3">
        <v>76.148899999999998</v>
      </c>
      <c r="H3">
        <v>24.273399999999999</v>
      </c>
    </row>
    <row r="4" spans="1:8" x14ac:dyDescent="0.25">
      <c r="A4">
        <v>1</v>
      </c>
      <c r="B4">
        <v>49.1646</v>
      </c>
      <c r="C4">
        <v>49.788800000000002</v>
      </c>
      <c r="D4">
        <v>16.78</v>
      </c>
      <c r="E4">
        <v>3</v>
      </c>
      <c r="F4">
        <v>53.244199999999999</v>
      </c>
      <c r="G4">
        <v>54.1526</v>
      </c>
      <c r="H4">
        <v>17.061299999999999</v>
      </c>
    </row>
    <row r="5" spans="1:8" x14ac:dyDescent="0.25">
      <c r="A5">
        <v>1</v>
      </c>
      <c r="B5">
        <v>49.1646</v>
      </c>
      <c r="C5">
        <v>49.788800000000002</v>
      </c>
      <c r="D5">
        <v>16.78</v>
      </c>
      <c r="E5">
        <v>4</v>
      </c>
      <c r="F5">
        <v>77.134200000000007</v>
      </c>
      <c r="G5">
        <v>88.063100000000006</v>
      </c>
      <c r="H5">
        <v>18.492699999999999</v>
      </c>
    </row>
    <row r="6" spans="1:8" x14ac:dyDescent="0.25">
      <c r="A6">
        <v>1</v>
      </c>
      <c r="B6">
        <v>49.1646</v>
      </c>
      <c r="C6">
        <v>49.788800000000002</v>
      </c>
      <c r="D6">
        <v>16.78</v>
      </c>
      <c r="E6">
        <v>5</v>
      </c>
      <c r="F6">
        <v>59.821800000000003</v>
      </c>
      <c r="G6">
        <v>66.502200000000002</v>
      </c>
      <c r="H6">
        <v>20.327200000000001</v>
      </c>
    </row>
    <row r="7" spans="1:8" x14ac:dyDescent="0.25">
      <c r="A7">
        <v>1</v>
      </c>
      <c r="B7">
        <v>49.090200000000003</v>
      </c>
      <c r="C7">
        <v>45.4664</v>
      </c>
      <c r="D7">
        <v>16.444400000000002</v>
      </c>
      <c r="E7">
        <v>1</v>
      </c>
      <c r="F7">
        <v>137.9085</v>
      </c>
      <c r="G7">
        <v>122.628</v>
      </c>
      <c r="H7">
        <v>48.081200000000003</v>
      </c>
    </row>
    <row r="8" spans="1:8" x14ac:dyDescent="0.25">
      <c r="A8">
        <v>1</v>
      </c>
      <c r="B8">
        <v>49.090200000000003</v>
      </c>
      <c r="C8">
        <v>45.4664</v>
      </c>
      <c r="D8">
        <v>16.444400000000002</v>
      </c>
      <c r="E8">
        <v>2</v>
      </c>
      <c r="F8">
        <v>77.358000000000004</v>
      </c>
      <c r="G8">
        <v>69.619399999999999</v>
      </c>
      <c r="H8">
        <v>29.290800000000001</v>
      </c>
    </row>
    <row r="9" spans="1:8" x14ac:dyDescent="0.25">
      <c r="A9">
        <v>1</v>
      </c>
      <c r="B9">
        <v>49.090200000000003</v>
      </c>
      <c r="C9">
        <v>45.4664</v>
      </c>
      <c r="D9">
        <v>16.444400000000002</v>
      </c>
      <c r="E9">
        <v>3</v>
      </c>
      <c r="F9">
        <v>52.167900000000003</v>
      </c>
      <c r="G9">
        <v>60.052199999999999</v>
      </c>
      <c r="H9">
        <v>22.033300000000001</v>
      </c>
    </row>
    <row r="10" spans="1:8" x14ac:dyDescent="0.25">
      <c r="A10">
        <v>1</v>
      </c>
      <c r="B10">
        <v>49.090200000000003</v>
      </c>
      <c r="C10">
        <v>45.4664</v>
      </c>
      <c r="D10">
        <v>16.444400000000002</v>
      </c>
      <c r="E10">
        <v>4</v>
      </c>
      <c r="F10">
        <v>77.95</v>
      </c>
      <c r="G10">
        <v>84.511700000000005</v>
      </c>
      <c r="H10">
        <v>24.444600000000001</v>
      </c>
    </row>
    <row r="11" spans="1:8" x14ac:dyDescent="0.25">
      <c r="A11">
        <v>1</v>
      </c>
      <c r="B11">
        <v>49.090200000000003</v>
      </c>
      <c r="C11">
        <v>45.4664</v>
      </c>
      <c r="D11">
        <v>16.444400000000002</v>
      </c>
      <c r="E11">
        <v>5</v>
      </c>
      <c r="F11">
        <v>60.946100000000001</v>
      </c>
      <c r="G11">
        <v>71.199200000000005</v>
      </c>
      <c r="H11">
        <v>19.822299999999998</v>
      </c>
    </row>
    <row r="12" spans="1:8" x14ac:dyDescent="0.25">
      <c r="A12">
        <v>1</v>
      </c>
      <c r="B12">
        <v>49.356999999999999</v>
      </c>
      <c r="C12">
        <v>45.172800000000002</v>
      </c>
      <c r="D12">
        <v>17.252500000000001</v>
      </c>
      <c r="E12">
        <v>1</v>
      </c>
      <c r="F12">
        <v>135.83449999999999</v>
      </c>
      <c r="G12">
        <v>152.4683</v>
      </c>
      <c r="H12">
        <v>37.764800000000001</v>
      </c>
    </row>
    <row r="13" spans="1:8" x14ac:dyDescent="0.25">
      <c r="A13">
        <v>1</v>
      </c>
      <c r="B13">
        <v>49.356999999999999</v>
      </c>
      <c r="C13">
        <v>45.172800000000002</v>
      </c>
      <c r="D13">
        <v>17.252500000000001</v>
      </c>
      <c r="E13">
        <v>2</v>
      </c>
      <c r="F13">
        <v>75.503500000000003</v>
      </c>
      <c r="G13">
        <v>75.108099999999993</v>
      </c>
      <c r="H13">
        <v>25.4267</v>
      </c>
    </row>
    <row r="14" spans="1:8" x14ac:dyDescent="0.25">
      <c r="A14">
        <v>1</v>
      </c>
      <c r="B14">
        <v>49.356999999999999</v>
      </c>
      <c r="C14">
        <v>45.172800000000002</v>
      </c>
      <c r="D14">
        <v>17.252500000000001</v>
      </c>
      <c r="E14">
        <v>3</v>
      </c>
      <c r="F14">
        <v>51.420900000000003</v>
      </c>
      <c r="G14">
        <v>61.432299999999998</v>
      </c>
      <c r="H14">
        <v>18.971</v>
      </c>
    </row>
    <row r="15" spans="1:8" x14ac:dyDescent="0.25">
      <c r="A15">
        <v>1</v>
      </c>
      <c r="B15">
        <v>49.356999999999999</v>
      </c>
      <c r="C15">
        <v>45.172800000000002</v>
      </c>
      <c r="D15">
        <v>17.252500000000001</v>
      </c>
      <c r="E15">
        <v>4</v>
      </c>
      <c r="F15">
        <v>80.055300000000003</v>
      </c>
      <c r="G15">
        <v>88.203400000000002</v>
      </c>
      <c r="H15">
        <v>20.5167</v>
      </c>
    </row>
    <row r="16" spans="1:8" x14ac:dyDescent="0.25">
      <c r="A16">
        <v>1</v>
      </c>
      <c r="B16">
        <v>49.356999999999999</v>
      </c>
      <c r="C16">
        <v>45.172800000000002</v>
      </c>
      <c r="D16">
        <v>17.252500000000001</v>
      </c>
      <c r="E16">
        <v>5</v>
      </c>
      <c r="F16">
        <v>62.514000000000003</v>
      </c>
      <c r="G16">
        <v>72.925600000000003</v>
      </c>
      <c r="H16">
        <v>19.046700000000001</v>
      </c>
    </row>
    <row r="17" spans="1:8" x14ac:dyDescent="0.25">
      <c r="A17">
        <v>1</v>
      </c>
      <c r="B17">
        <v>49.498699999999999</v>
      </c>
      <c r="C17">
        <v>44.837600000000002</v>
      </c>
      <c r="D17">
        <v>17.6221</v>
      </c>
      <c r="E17">
        <v>1</v>
      </c>
      <c r="F17">
        <v>136.47</v>
      </c>
      <c r="G17">
        <v>154.54740000000001</v>
      </c>
      <c r="H17">
        <v>37.096899999999998</v>
      </c>
    </row>
    <row r="18" spans="1:8" x14ac:dyDescent="0.25">
      <c r="A18">
        <v>1</v>
      </c>
      <c r="B18">
        <v>49.498699999999999</v>
      </c>
      <c r="C18">
        <v>44.837600000000002</v>
      </c>
      <c r="D18">
        <v>17.6221</v>
      </c>
      <c r="E18">
        <v>2</v>
      </c>
      <c r="F18">
        <v>78.716200000000001</v>
      </c>
      <c r="G18">
        <v>75.209900000000005</v>
      </c>
      <c r="H18">
        <v>27.416</v>
      </c>
    </row>
    <row r="19" spans="1:8" x14ac:dyDescent="0.25">
      <c r="A19">
        <v>1</v>
      </c>
      <c r="B19">
        <v>49.498699999999999</v>
      </c>
      <c r="C19">
        <v>44.837600000000002</v>
      </c>
      <c r="D19">
        <v>17.6221</v>
      </c>
      <c r="E19">
        <v>3</v>
      </c>
      <c r="F19">
        <v>50.624699999999997</v>
      </c>
      <c r="G19">
        <v>67.447100000000006</v>
      </c>
      <c r="H19">
        <v>18.623200000000001</v>
      </c>
    </row>
    <row r="20" spans="1:8" x14ac:dyDescent="0.25">
      <c r="A20">
        <v>1</v>
      </c>
      <c r="B20">
        <v>49.498699999999999</v>
      </c>
      <c r="C20">
        <v>44.837600000000002</v>
      </c>
      <c r="D20">
        <v>17.6221</v>
      </c>
      <c r="E20">
        <v>4</v>
      </c>
      <c r="F20">
        <v>71.001300000000001</v>
      </c>
      <c r="G20">
        <v>110.2655</v>
      </c>
      <c r="H20">
        <v>21.067499999999999</v>
      </c>
    </row>
    <row r="21" spans="1:8" x14ac:dyDescent="0.25">
      <c r="A21">
        <v>1</v>
      </c>
      <c r="B21">
        <v>49.498699999999999</v>
      </c>
      <c r="C21">
        <v>44.837600000000002</v>
      </c>
      <c r="D21">
        <v>17.6221</v>
      </c>
      <c r="E21">
        <v>5</v>
      </c>
      <c r="F21">
        <v>56.756599999999999</v>
      </c>
      <c r="G21">
        <v>82.796800000000005</v>
      </c>
      <c r="H21">
        <v>18.740100000000002</v>
      </c>
    </row>
    <row r="22" spans="1:8" x14ac:dyDescent="0.25">
      <c r="A22">
        <v>1</v>
      </c>
      <c r="B22">
        <v>48.626199999999997</v>
      </c>
      <c r="C22">
        <v>49.406999999999996</v>
      </c>
      <c r="D22">
        <v>15.416499999999999</v>
      </c>
      <c r="E22">
        <v>1</v>
      </c>
      <c r="F22">
        <v>133.55629999999999</v>
      </c>
      <c r="G22">
        <v>125.4239</v>
      </c>
      <c r="H22">
        <v>28.520800000000001</v>
      </c>
    </row>
    <row r="23" spans="1:8" x14ac:dyDescent="0.25">
      <c r="A23">
        <v>1</v>
      </c>
      <c r="B23">
        <v>48.626199999999997</v>
      </c>
      <c r="C23">
        <v>49.406999999999996</v>
      </c>
      <c r="D23">
        <v>15.416499999999999</v>
      </c>
      <c r="E23">
        <v>2</v>
      </c>
      <c r="F23">
        <v>76.419600000000003</v>
      </c>
      <c r="G23">
        <v>78.401600000000002</v>
      </c>
      <c r="H23">
        <v>26.9589</v>
      </c>
    </row>
    <row r="24" spans="1:8" x14ac:dyDescent="0.25">
      <c r="A24">
        <v>1</v>
      </c>
      <c r="B24">
        <v>48.626199999999997</v>
      </c>
      <c r="C24">
        <v>49.406999999999996</v>
      </c>
      <c r="D24">
        <v>15.416499999999999</v>
      </c>
      <c r="E24">
        <v>3</v>
      </c>
      <c r="F24">
        <v>55.592799999999997</v>
      </c>
      <c r="G24">
        <v>52.620399999999997</v>
      </c>
      <c r="H24">
        <v>18.1784</v>
      </c>
    </row>
    <row r="25" spans="1:8" x14ac:dyDescent="0.25">
      <c r="A25">
        <v>1</v>
      </c>
      <c r="B25">
        <v>48.626199999999997</v>
      </c>
      <c r="C25">
        <v>49.406999999999996</v>
      </c>
      <c r="D25">
        <v>15.416499999999999</v>
      </c>
      <c r="E25">
        <v>4</v>
      </c>
      <c r="F25">
        <v>81.1922</v>
      </c>
      <c r="G25">
        <v>77.751199999999997</v>
      </c>
      <c r="H25">
        <v>20.551600000000001</v>
      </c>
    </row>
    <row r="26" spans="1:8" x14ac:dyDescent="0.25">
      <c r="A26">
        <v>1</v>
      </c>
      <c r="B26">
        <v>48.626199999999997</v>
      </c>
      <c r="C26">
        <v>49.406999999999996</v>
      </c>
      <c r="D26">
        <v>15.416499999999999</v>
      </c>
      <c r="E26">
        <v>5</v>
      </c>
      <c r="F26">
        <v>62.764699999999998</v>
      </c>
      <c r="G26">
        <v>63.2254</v>
      </c>
      <c r="H26">
        <v>20.698599999999999</v>
      </c>
    </row>
    <row r="27" spans="1:8" x14ac:dyDescent="0.25">
      <c r="A27">
        <v>2</v>
      </c>
      <c r="B27">
        <v>25.720800000000001</v>
      </c>
      <c r="C27">
        <v>25.656500000000001</v>
      </c>
      <c r="D27">
        <v>19.1828</v>
      </c>
      <c r="E27">
        <v>1</v>
      </c>
      <c r="F27">
        <v>128.20480000000001</v>
      </c>
      <c r="G27">
        <v>127.89960000000001</v>
      </c>
      <c r="H27">
        <v>29.655899999999999</v>
      </c>
    </row>
    <row r="28" spans="1:8" x14ac:dyDescent="0.25">
      <c r="A28">
        <v>2</v>
      </c>
      <c r="B28">
        <v>25.720800000000001</v>
      </c>
      <c r="C28">
        <v>25.656500000000001</v>
      </c>
      <c r="D28">
        <v>19.1828</v>
      </c>
      <c r="E28">
        <v>2</v>
      </c>
      <c r="F28">
        <v>73.141199999999998</v>
      </c>
      <c r="G28">
        <v>77.632999999999996</v>
      </c>
      <c r="H28">
        <v>34.239400000000003</v>
      </c>
    </row>
    <row r="29" spans="1:8" x14ac:dyDescent="0.25">
      <c r="A29">
        <v>2</v>
      </c>
      <c r="B29">
        <v>25.720800000000001</v>
      </c>
      <c r="C29">
        <v>25.656500000000001</v>
      </c>
      <c r="D29">
        <v>19.1828</v>
      </c>
      <c r="E29">
        <v>3</v>
      </c>
      <c r="F29">
        <v>49.988599999999998</v>
      </c>
      <c r="G29">
        <v>49.802999999999997</v>
      </c>
      <c r="H29">
        <v>26.6646</v>
      </c>
    </row>
    <row r="30" spans="1:8" x14ac:dyDescent="0.25">
      <c r="A30">
        <v>2</v>
      </c>
      <c r="B30">
        <v>25.720800000000001</v>
      </c>
      <c r="C30">
        <v>25.656500000000001</v>
      </c>
      <c r="D30">
        <v>19.1828</v>
      </c>
      <c r="E30">
        <v>4</v>
      </c>
      <c r="F30">
        <v>86.425399999999996</v>
      </c>
      <c r="G30">
        <v>87.250600000000006</v>
      </c>
      <c r="H30">
        <v>26.519300000000001</v>
      </c>
    </row>
    <row r="31" spans="1:8" x14ac:dyDescent="0.25">
      <c r="A31">
        <v>2</v>
      </c>
      <c r="B31">
        <v>25.720800000000001</v>
      </c>
      <c r="C31">
        <v>25.656500000000001</v>
      </c>
      <c r="D31">
        <v>19.1828</v>
      </c>
      <c r="E31">
        <v>5</v>
      </c>
      <c r="F31">
        <v>68.623199999999997</v>
      </c>
      <c r="G31">
        <v>66.656800000000004</v>
      </c>
      <c r="H31">
        <v>24.697600000000001</v>
      </c>
    </row>
    <row r="32" spans="1:8" x14ac:dyDescent="0.25">
      <c r="A32">
        <v>2</v>
      </c>
      <c r="B32">
        <v>25.3979</v>
      </c>
      <c r="C32">
        <v>25.701899999999998</v>
      </c>
      <c r="D32">
        <v>19.331099999999999</v>
      </c>
      <c r="E32">
        <v>1</v>
      </c>
      <c r="F32">
        <v>133.97810000000001</v>
      </c>
      <c r="G32">
        <v>133.16669999999999</v>
      </c>
      <c r="H32">
        <v>25.895399999999999</v>
      </c>
    </row>
    <row r="33" spans="1:8" x14ac:dyDescent="0.25">
      <c r="A33">
        <v>2</v>
      </c>
      <c r="B33">
        <v>25.3979</v>
      </c>
      <c r="C33">
        <v>25.701899999999998</v>
      </c>
      <c r="D33">
        <v>19.331099999999999</v>
      </c>
      <c r="E33">
        <v>2</v>
      </c>
      <c r="F33">
        <v>77.892899999999997</v>
      </c>
      <c r="G33">
        <v>78.9893</v>
      </c>
      <c r="H33">
        <v>22.0198</v>
      </c>
    </row>
    <row r="34" spans="1:8" x14ac:dyDescent="0.25">
      <c r="A34">
        <v>2</v>
      </c>
      <c r="B34">
        <v>25.3979</v>
      </c>
      <c r="C34">
        <v>25.701899999999998</v>
      </c>
      <c r="D34">
        <v>19.331099999999999</v>
      </c>
      <c r="E34">
        <v>3</v>
      </c>
      <c r="F34">
        <v>49.144500000000001</v>
      </c>
      <c r="G34">
        <v>48.565300000000001</v>
      </c>
      <c r="H34">
        <v>22.0365</v>
      </c>
    </row>
    <row r="35" spans="1:8" x14ac:dyDescent="0.25">
      <c r="A35">
        <v>2</v>
      </c>
      <c r="B35">
        <v>25.3979</v>
      </c>
      <c r="C35">
        <v>25.701899999999998</v>
      </c>
      <c r="D35">
        <v>19.331099999999999</v>
      </c>
      <c r="E35">
        <v>4</v>
      </c>
      <c r="F35">
        <v>87.313199999999995</v>
      </c>
      <c r="G35">
        <v>88.366699999999994</v>
      </c>
      <c r="H35">
        <v>21.768599999999999</v>
      </c>
    </row>
    <row r="36" spans="1:8" x14ac:dyDescent="0.25">
      <c r="A36">
        <v>2</v>
      </c>
      <c r="B36">
        <v>25.3979</v>
      </c>
      <c r="C36">
        <v>25.701899999999998</v>
      </c>
      <c r="D36">
        <v>19.331099999999999</v>
      </c>
      <c r="E36">
        <v>5</v>
      </c>
      <c r="F36">
        <v>65.7226</v>
      </c>
      <c r="G36">
        <v>67.684600000000003</v>
      </c>
      <c r="H36">
        <v>18.881599999999999</v>
      </c>
    </row>
    <row r="37" spans="1:8" x14ac:dyDescent="0.25">
      <c r="A37">
        <v>2</v>
      </c>
      <c r="B37">
        <v>25.4848</v>
      </c>
      <c r="C37">
        <v>25.727499999999999</v>
      </c>
      <c r="D37">
        <v>20.171399999999998</v>
      </c>
      <c r="E37">
        <v>1</v>
      </c>
      <c r="F37">
        <v>127.20820000000001</v>
      </c>
      <c r="G37">
        <v>127.967</v>
      </c>
      <c r="H37">
        <v>32.188299999999998</v>
      </c>
    </row>
    <row r="38" spans="1:8" x14ac:dyDescent="0.25">
      <c r="A38">
        <v>2</v>
      </c>
      <c r="B38">
        <v>25.4848</v>
      </c>
      <c r="C38">
        <v>25.727499999999999</v>
      </c>
      <c r="D38">
        <v>20.171399999999998</v>
      </c>
      <c r="E38">
        <v>2</v>
      </c>
      <c r="F38">
        <v>73.472800000000007</v>
      </c>
      <c r="G38">
        <v>77.103700000000003</v>
      </c>
      <c r="H38">
        <v>28.360600000000002</v>
      </c>
    </row>
    <row r="39" spans="1:8" x14ac:dyDescent="0.25">
      <c r="A39">
        <v>2</v>
      </c>
      <c r="B39">
        <v>25.4848</v>
      </c>
      <c r="C39">
        <v>25.727499999999999</v>
      </c>
      <c r="D39">
        <v>20.171399999999998</v>
      </c>
      <c r="E39">
        <v>3</v>
      </c>
      <c r="F39">
        <v>49.682699999999997</v>
      </c>
      <c r="G39">
        <v>50.017000000000003</v>
      </c>
      <c r="H39">
        <v>22.935700000000001</v>
      </c>
    </row>
    <row r="40" spans="1:8" x14ac:dyDescent="0.25">
      <c r="A40">
        <v>2</v>
      </c>
      <c r="B40">
        <v>25.4848</v>
      </c>
      <c r="C40">
        <v>25.727499999999999</v>
      </c>
      <c r="D40">
        <v>20.171399999999998</v>
      </c>
      <c r="E40">
        <v>4</v>
      </c>
      <c r="F40">
        <v>87.045599999999993</v>
      </c>
      <c r="G40">
        <v>90.298400000000001</v>
      </c>
      <c r="H40">
        <v>21.825299999999999</v>
      </c>
    </row>
    <row r="41" spans="1:8" x14ac:dyDescent="0.25">
      <c r="A41">
        <v>2</v>
      </c>
      <c r="B41">
        <v>25.4848</v>
      </c>
      <c r="C41">
        <v>25.727499999999999</v>
      </c>
      <c r="D41">
        <v>20.171399999999998</v>
      </c>
      <c r="E41">
        <v>5</v>
      </c>
      <c r="F41">
        <v>66.093100000000007</v>
      </c>
      <c r="G41">
        <v>67.018000000000001</v>
      </c>
      <c r="H41">
        <v>19.5915</v>
      </c>
    </row>
    <row r="42" spans="1:8" x14ac:dyDescent="0.25">
      <c r="A42">
        <v>2</v>
      </c>
      <c r="B42">
        <v>25.4024</v>
      </c>
      <c r="C42">
        <v>25.685600000000001</v>
      </c>
      <c r="D42">
        <v>18.921600000000002</v>
      </c>
      <c r="E42">
        <v>1</v>
      </c>
      <c r="F42">
        <v>131.52080000000001</v>
      </c>
      <c r="G42">
        <v>127.58929999999999</v>
      </c>
      <c r="H42">
        <v>27.366900000000001</v>
      </c>
    </row>
    <row r="43" spans="1:8" x14ac:dyDescent="0.25">
      <c r="A43">
        <v>2</v>
      </c>
      <c r="B43">
        <v>25.4024</v>
      </c>
      <c r="C43">
        <v>25.685600000000001</v>
      </c>
      <c r="D43">
        <v>18.921600000000002</v>
      </c>
      <c r="E43">
        <v>2</v>
      </c>
      <c r="F43">
        <v>77.206199999999995</v>
      </c>
      <c r="G43">
        <v>75.787000000000006</v>
      </c>
      <c r="H43">
        <v>23.421199999999999</v>
      </c>
    </row>
    <row r="44" spans="1:8" x14ac:dyDescent="0.25">
      <c r="A44">
        <v>2</v>
      </c>
      <c r="B44">
        <v>25.4024</v>
      </c>
      <c r="C44">
        <v>25.685600000000001</v>
      </c>
      <c r="D44">
        <v>18.921600000000002</v>
      </c>
      <c r="E44">
        <v>3</v>
      </c>
      <c r="F44">
        <v>48.373600000000003</v>
      </c>
      <c r="G44">
        <v>48.8581</v>
      </c>
      <c r="H44">
        <v>21.402799999999999</v>
      </c>
    </row>
    <row r="45" spans="1:8" x14ac:dyDescent="0.25">
      <c r="A45">
        <v>2</v>
      </c>
      <c r="B45">
        <v>25.4024</v>
      </c>
      <c r="C45">
        <v>25.685600000000001</v>
      </c>
      <c r="D45">
        <v>18.921600000000002</v>
      </c>
      <c r="E45">
        <v>4</v>
      </c>
      <c r="F45">
        <v>85.675399999999996</v>
      </c>
      <c r="G45">
        <v>89.037499999999994</v>
      </c>
      <c r="H45">
        <v>19.582899999999999</v>
      </c>
    </row>
    <row r="46" spans="1:8" x14ac:dyDescent="0.25">
      <c r="A46">
        <v>2</v>
      </c>
      <c r="B46">
        <v>25.4024</v>
      </c>
      <c r="C46">
        <v>25.685600000000001</v>
      </c>
      <c r="D46">
        <v>18.921600000000002</v>
      </c>
      <c r="E46">
        <v>5</v>
      </c>
      <c r="F46">
        <v>65.951700000000002</v>
      </c>
      <c r="G46">
        <v>66.112200000000001</v>
      </c>
      <c r="H46">
        <v>19.5749</v>
      </c>
    </row>
    <row r="47" spans="1:8" x14ac:dyDescent="0.25">
      <c r="A47">
        <v>2</v>
      </c>
      <c r="B47">
        <v>25.4969</v>
      </c>
      <c r="C47">
        <v>25.855399999999999</v>
      </c>
      <c r="D47">
        <v>19.428899999999999</v>
      </c>
      <c r="E47">
        <v>1</v>
      </c>
      <c r="F47">
        <v>135.8169</v>
      </c>
      <c r="G47">
        <v>130.71850000000001</v>
      </c>
      <c r="H47">
        <v>29.674800000000001</v>
      </c>
    </row>
    <row r="48" spans="1:8" x14ac:dyDescent="0.25">
      <c r="A48">
        <v>2</v>
      </c>
      <c r="B48">
        <v>25.4969</v>
      </c>
      <c r="C48">
        <v>25.855399999999999</v>
      </c>
      <c r="D48">
        <v>19.428899999999999</v>
      </c>
      <c r="E48">
        <v>2</v>
      </c>
      <c r="F48">
        <v>77.913300000000007</v>
      </c>
      <c r="G48">
        <v>80.470500000000001</v>
      </c>
      <c r="H48">
        <v>26.959399999999999</v>
      </c>
    </row>
    <row r="49" spans="1:8" x14ac:dyDescent="0.25">
      <c r="A49">
        <v>2</v>
      </c>
      <c r="B49">
        <v>25.4969</v>
      </c>
      <c r="C49">
        <v>25.855399999999999</v>
      </c>
      <c r="D49">
        <v>19.428899999999999</v>
      </c>
      <c r="E49">
        <v>3</v>
      </c>
      <c r="F49">
        <v>47.353099999999998</v>
      </c>
      <c r="G49">
        <v>49.5946</v>
      </c>
      <c r="H49">
        <v>20.046800000000001</v>
      </c>
    </row>
    <row r="50" spans="1:8" x14ac:dyDescent="0.25">
      <c r="A50">
        <v>2</v>
      </c>
      <c r="B50">
        <v>25.4969</v>
      </c>
      <c r="C50">
        <v>25.855399999999999</v>
      </c>
      <c r="D50">
        <v>19.428899999999999</v>
      </c>
      <c r="E50">
        <v>4</v>
      </c>
      <c r="F50">
        <v>83.671800000000005</v>
      </c>
      <c r="G50">
        <v>86.269099999999995</v>
      </c>
      <c r="H50">
        <v>20.421600000000002</v>
      </c>
    </row>
    <row r="51" spans="1:8" x14ac:dyDescent="0.25">
      <c r="A51">
        <v>2</v>
      </c>
      <c r="B51">
        <v>25.4969</v>
      </c>
      <c r="C51">
        <v>25.855399999999999</v>
      </c>
      <c r="D51">
        <v>19.428899999999999</v>
      </c>
      <c r="E51">
        <v>5</v>
      </c>
      <c r="F51">
        <v>63.872900000000001</v>
      </c>
      <c r="G51">
        <v>69.244399999999999</v>
      </c>
      <c r="H51">
        <v>17.836600000000001</v>
      </c>
    </row>
    <row r="52" spans="1:8" x14ac:dyDescent="0.25">
      <c r="A52">
        <v>3</v>
      </c>
      <c r="B52">
        <v>26.183900000000001</v>
      </c>
      <c r="C52">
        <v>25.927299999999999</v>
      </c>
      <c r="D52">
        <v>19.441199999999998</v>
      </c>
      <c r="E52">
        <v>1</v>
      </c>
      <c r="F52">
        <v>161.44210000000001</v>
      </c>
      <c r="G52">
        <v>164.60910000000001</v>
      </c>
      <c r="H52">
        <v>48.1785</v>
      </c>
    </row>
    <row r="53" spans="1:8" x14ac:dyDescent="0.25">
      <c r="A53">
        <v>3</v>
      </c>
      <c r="B53">
        <v>26.183900000000001</v>
      </c>
      <c r="C53">
        <v>25.927299999999999</v>
      </c>
      <c r="D53">
        <v>19.441199999999998</v>
      </c>
      <c r="E53">
        <v>2</v>
      </c>
      <c r="F53">
        <v>80.873199999999997</v>
      </c>
      <c r="G53">
        <v>81.662099999999995</v>
      </c>
      <c r="H53">
        <v>48.7288</v>
      </c>
    </row>
    <row r="54" spans="1:8" x14ac:dyDescent="0.25">
      <c r="A54">
        <v>3</v>
      </c>
      <c r="B54">
        <v>26.183900000000001</v>
      </c>
      <c r="C54">
        <v>25.927299999999999</v>
      </c>
      <c r="D54">
        <v>19.441199999999998</v>
      </c>
      <c r="E54">
        <v>3</v>
      </c>
      <c r="F54">
        <v>43.436399999999999</v>
      </c>
      <c r="G54">
        <v>43.7759</v>
      </c>
      <c r="H54">
        <v>27.462599999999998</v>
      </c>
    </row>
    <row r="55" spans="1:8" x14ac:dyDescent="0.25">
      <c r="A55">
        <v>3</v>
      </c>
      <c r="B55">
        <v>26.183900000000001</v>
      </c>
      <c r="C55">
        <v>25.927299999999999</v>
      </c>
      <c r="D55">
        <v>19.441199999999998</v>
      </c>
      <c r="E55">
        <v>4</v>
      </c>
      <c r="F55">
        <v>88.599500000000006</v>
      </c>
      <c r="G55">
        <v>88.728300000000004</v>
      </c>
      <c r="H55">
        <v>34.666899999999998</v>
      </c>
    </row>
    <row r="56" spans="1:8" x14ac:dyDescent="0.25">
      <c r="A56">
        <v>3</v>
      </c>
      <c r="B56">
        <v>26.183900000000001</v>
      </c>
      <c r="C56">
        <v>25.927299999999999</v>
      </c>
      <c r="D56">
        <v>19.441199999999998</v>
      </c>
      <c r="E56">
        <v>5</v>
      </c>
      <c r="F56">
        <v>73.731999999999999</v>
      </c>
      <c r="G56">
        <v>71.856200000000001</v>
      </c>
      <c r="H56">
        <v>26.210799999999999</v>
      </c>
    </row>
    <row r="57" spans="1:8" x14ac:dyDescent="0.25">
      <c r="A57">
        <v>3</v>
      </c>
      <c r="B57">
        <v>25.95</v>
      </c>
      <c r="C57">
        <v>25.958400000000001</v>
      </c>
      <c r="D57">
        <v>19.544899999999998</v>
      </c>
      <c r="E57">
        <v>1</v>
      </c>
      <c r="F57">
        <v>156.56120000000001</v>
      </c>
      <c r="G57">
        <v>174.4494</v>
      </c>
      <c r="H57">
        <v>34.615200000000002</v>
      </c>
    </row>
    <row r="58" spans="1:8" x14ac:dyDescent="0.25">
      <c r="A58">
        <v>3</v>
      </c>
      <c r="B58">
        <v>25.95</v>
      </c>
      <c r="C58">
        <v>25.958400000000001</v>
      </c>
      <c r="D58">
        <v>19.544899999999998</v>
      </c>
      <c r="E58">
        <v>2</v>
      </c>
      <c r="F58">
        <v>81.419600000000003</v>
      </c>
      <c r="G58">
        <v>82.420900000000003</v>
      </c>
      <c r="H58">
        <v>34.160800000000002</v>
      </c>
    </row>
    <row r="59" spans="1:8" x14ac:dyDescent="0.25">
      <c r="A59">
        <v>3</v>
      </c>
      <c r="B59">
        <v>25.95</v>
      </c>
      <c r="C59">
        <v>25.958400000000001</v>
      </c>
      <c r="D59">
        <v>19.544899999999998</v>
      </c>
      <c r="E59">
        <v>3</v>
      </c>
      <c r="F59">
        <v>40.918900000000001</v>
      </c>
      <c r="G59">
        <v>43.173699999999997</v>
      </c>
      <c r="H59">
        <v>21.98</v>
      </c>
    </row>
    <row r="60" spans="1:8" x14ac:dyDescent="0.25">
      <c r="A60">
        <v>3</v>
      </c>
      <c r="B60">
        <v>25.95</v>
      </c>
      <c r="C60">
        <v>25.958400000000001</v>
      </c>
      <c r="D60">
        <v>19.544899999999998</v>
      </c>
      <c r="E60">
        <v>4</v>
      </c>
      <c r="F60">
        <v>90.126999999999995</v>
      </c>
      <c r="G60">
        <v>91.001400000000004</v>
      </c>
      <c r="H60">
        <v>32.840699999999998</v>
      </c>
    </row>
    <row r="61" spans="1:8" x14ac:dyDescent="0.25">
      <c r="A61">
        <v>3</v>
      </c>
      <c r="B61">
        <v>25.95</v>
      </c>
      <c r="C61">
        <v>25.958400000000001</v>
      </c>
      <c r="D61">
        <v>19.544899999999998</v>
      </c>
      <c r="E61">
        <v>5</v>
      </c>
      <c r="F61">
        <v>71.956000000000003</v>
      </c>
      <c r="G61">
        <v>73.070700000000002</v>
      </c>
      <c r="H61">
        <v>26.896899999999999</v>
      </c>
    </row>
    <row r="62" spans="1:8" x14ac:dyDescent="0.25">
      <c r="A62">
        <v>3</v>
      </c>
      <c r="B62">
        <v>26.203399999999998</v>
      </c>
      <c r="C62">
        <v>26.250699999999998</v>
      </c>
      <c r="D62">
        <v>19.7074</v>
      </c>
      <c r="E62">
        <v>1</v>
      </c>
      <c r="F62">
        <v>160.41890000000001</v>
      </c>
      <c r="G62">
        <v>182.50829999999999</v>
      </c>
      <c r="H62">
        <v>39.005200000000002</v>
      </c>
    </row>
    <row r="63" spans="1:8" x14ac:dyDescent="0.25">
      <c r="A63">
        <v>3</v>
      </c>
      <c r="B63">
        <v>26.203399999999998</v>
      </c>
      <c r="C63">
        <v>26.250699999999998</v>
      </c>
      <c r="D63">
        <v>19.7074</v>
      </c>
      <c r="E63">
        <v>2</v>
      </c>
      <c r="F63">
        <v>82.070599999999999</v>
      </c>
      <c r="G63">
        <v>85.448400000000007</v>
      </c>
      <c r="H63">
        <v>44.847200000000001</v>
      </c>
    </row>
    <row r="64" spans="1:8" x14ac:dyDescent="0.25">
      <c r="A64">
        <v>3</v>
      </c>
      <c r="B64">
        <v>26.203399999999998</v>
      </c>
      <c r="C64">
        <v>26.250699999999998</v>
      </c>
      <c r="D64">
        <v>19.7074</v>
      </c>
      <c r="E64">
        <v>3</v>
      </c>
      <c r="F64">
        <v>43.624299999999998</v>
      </c>
      <c r="G64">
        <v>43.829099999999997</v>
      </c>
      <c r="H64">
        <v>24.418099999999999</v>
      </c>
    </row>
    <row r="65" spans="1:8" x14ac:dyDescent="0.25">
      <c r="A65">
        <v>3</v>
      </c>
      <c r="B65">
        <v>26.203399999999998</v>
      </c>
      <c r="C65">
        <v>26.250699999999998</v>
      </c>
      <c r="D65">
        <v>19.7074</v>
      </c>
      <c r="E65">
        <v>4</v>
      </c>
      <c r="F65">
        <v>91.957800000000006</v>
      </c>
      <c r="G65">
        <v>90.688999999999993</v>
      </c>
      <c r="H65">
        <v>35.701700000000002</v>
      </c>
    </row>
    <row r="66" spans="1:8" x14ac:dyDescent="0.25">
      <c r="A66">
        <v>3</v>
      </c>
      <c r="B66">
        <v>26.203399999999998</v>
      </c>
      <c r="C66">
        <v>26.250699999999998</v>
      </c>
      <c r="D66">
        <v>19.7074</v>
      </c>
      <c r="E66">
        <v>5</v>
      </c>
      <c r="F66">
        <v>75.551500000000004</v>
      </c>
      <c r="G66">
        <v>72.596299999999999</v>
      </c>
      <c r="H66">
        <v>28.915099999999999</v>
      </c>
    </row>
    <row r="67" spans="1:8" x14ac:dyDescent="0.25">
      <c r="A67">
        <v>3</v>
      </c>
      <c r="B67">
        <v>26.094999999999999</v>
      </c>
      <c r="C67">
        <v>27.093399999999999</v>
      </c>
      <c r="D67">
        <v>19.871600000000001</v>
      </c>
      <c r="E67">
        <v>1</v>
      </c>
      <c r="F67">
        <v>161.5951</v>
      </c>
      <c r="G67">
        <v>185.38210000000001</v>
      </c>
      <c r="H67">
        <v>53.193199999999997</v>
      </c>
    </row>
    <row r="68" spans="1:8" x14ac:dyDescent="0.25">
      <c r="A68">
        <v>3</v>
      </c>
      <c r="B68">
        <v>26.094999999999999</v>
      </c>
      <c r="C68">
        <v>27.093399999999999</v>
      </c>
      <c r="D68">
        <v>19.871600000000001</v>
      </c>
      <c r="E68">
        <v>2</v>
      </c>
      <c r="F68">
        <v>82.068200000000004</v>
      </c>
      <c r="G68">
        <v>80.221299999999999</v>
      </c>
      <c r="H68">
        <v>31.655899999999999</v>
      </c>
    </row>
    <row r="69" spans="1:8" x14ac:dyDescent="0.25">
      <c r="A69">
        <v>3</v>
      </c>
      <c r="B69">
        <v>26.094999999999999</v>
      </c>
      <c r="C69">
        <v>27.093399999999999</v>
      </c>
      <c r="D69">
        <v>19.871600000000001</v>
      </c>
      <c r="E69">
        <v>3</v>
      </c>
      <c r="F69">
        <v>43.072000000000003</v>
      </c>
      <c r="G69">
        <v>40.821100000000001</v>
      </c>
      <c r="H69">
        <v>21.784300000000002</v>
      </c>
    </row>
    <row r="70" spans="1:8" x14ac:dyDescent="0.25">
      <c r="A70">
        <v>3</v>
      </c>
      <c r="B70">
        <v>26.094999999999999</v>
      </c>
      <c r="C70">
        <v>27.093399999999999</v>
      </c>
      <c r="D70">
        <v>19.871600000000001</v>
      </c>
      <c r="E70">
        <v>4</v>
      </c>
      <c r="F70">
        <v>89.9833</v>
      </c>
      <c r="G70">
        <v>90.322800000000001</v>
      </c>
      <c r="H70">
        <v>32.378500000000003</v>
      </c>
    </row>
    <row r="71" spans="1:8" x14ac:dyDescent="0.25">
      <c r="A71">
        <v>3</v>
      </c>
      <c r="B71">
        <v>26.094999999999999</v>
      </c>
      <c r="C71">
        <v>27.093399999999999</v>
      </c>
      <c r="D71">
        <v>19.871600000000001</v>
      </c>
      <c r="E71">
        <v>5</v>
      </c>
      <c r="F71">
        <v>72.909199999999998</v>
      </c>
      <c r="G71">
        <v>74.430000000000007</v>
      </c>
      <c r="H71">
        <v>25.917100000000001</v>
      </c>
    </row>
    <row r="72" spans="1:8" x14ac:dyDescent="0.25">
      <c r="A72">
        <v>3</v>
      </c>
      <c r="B72">
        <v>26.537700000000001</v>
      </c>
      <c r="C72">
        <v>26.007300000000001</v>
      </c>
      <c r="D72">
        <v>18.8202</v>
      </c>
      <c r="E72">
        <v>1</v>
      </c>
      <c r="F72">
        <v>177.42009999999999</v>
      </c>
      <c r="G72">
        <v>173.3596</v>
      </c>
      <c r="H72">
        <v>68.474400000000003</v>
      </c>
    </row>
    <row r="73" spans="1:8" x14ac:dyDescent="0.25">
      <c r="A73">
        <v>3</v>
      </c>
      <c r="B73">
        <v>26.537700000000001</v>
      </c>
      <c r="C73">
        <v>26.007300000000001</v>
      </c>
      <c r="D73">
        <v>18.8202</v>
      </c>
      <c r="E73">
        <v>2</v>
      </c>
      <c r="F73">
        <v>80.138400000000004</v>
      </c>
      <c r="G73">
        <v>82.189800000000005</v>
      </c>
      <c r="H73">
        <v>35.871600000000001</v>
      </c>
    </row>
    <row r="74" spans="1:8" x14ac:dyDescent="0.25">
      <c r="A74">
        <v>3</v>
      </c>
      <c r="B74">
        <v>26.537700000000001</v>
      </c>
      <c r="C74">
        <v>26.007300000000001</v>
      </c>
      <c r="D74">
        <v>18.8202</v>
      </c>
      <c r="E74">
        <v>3</v>
      </c>
      <c r="F74">
        <v>42.099299999999999</v>
      </c>
      <c r="G74">
        <v>43.3934</v>
      </c>
      <c r="H74">
        <v>23.8933</v>
      </c>
    </row>
    <row r="75" spans="1:8" x14ac:dyDescent="0.25">
      <c r="A75">
        <v>3</v>
      </c>
      <c r="B75">
        <v>26.537700000000001</v>
      </c>
      <c r="C75">
        <v>26.007300000000001</v>
      </c>
      <c r="D75">
        <v>18.8202</v>
      </c>
      <c r="E75">
        <v>4</v>
      </c>
      <c r="F75">
        <v>88.507300000000001</v>
      </c>
      <c r="G75">
        <v>89.173500000000004</v>
      </c>
      <c r="H75">
        <v>35.255200000000002</v>
      </c>
    </row>
    <row r="76" spans="1:8" x14ac:dyDescent="0.25">
      <c r="A76">
        <v>3</v>
      </c>
      <c r="B76">
        <v>26.537700000000001</v>
      </c>
      <c r="C76">
        <v>26.007300000000001</v>
      </c>
      <c r="D76">
        <v>18.8202</v>
      </c>
      <c r="E76">
        <v>5</v>
      </c>
      <c r="F76">
        <v>74.491600000000005</v>
      </c>
      <c r="G76">
        <v>72.860299999999995</v>
      </c>
      <c r="H76">
        <v>28.058299999999999</v>
      </c>
    </row>
    <row r="77" spans="1:8" x14ac:dyDescent="0.25">
      <c r="A77">
        <v>4</v>
      </c>
      <c r="B77">
        <v>37.995199999999997</v>
      </c>
      <c r="C77">
        <v>37.581899999999997</v>
      </c>
      <c r="D77">
        <v>16.216100000000001</v>
      </c>
      <c r="E77">
        <v>1</v>
      </c>
      <c r="F77">
        <v>250.4033</v>
      </c>
      <c r="G77">
        <v>261.43299999999999</v>
      </c>
      <c r="H77">
        <v>25.465499999999999</v>
      </c>
    </row>
    <row r="78" spans="1:8" x14ac:dyDescent="0.25">
      <c r="A78">
        <v>4</v>
      </c>
      <c r="B78">
        <v>37.995199999999997</v>
      </c>
      <c r="C78">
        <v>37.581899999999997</v>
      </c>
      <c r="D78">
        <v>16.216100000000001</v>
      </c>
      <c r="E78">
        <v>2</v>
      </c>
      <c r="F78">
        <v>102.2984</v>
      </c>
      <c r="G78">
        <v>103.30759999999999</v>
      </c>
      <c r="H78">
        <v>25.671700000000001</v>
      </c>
    </row>
    <row r="79" spans="1:8" x14ac:dyDescent="0.25">
      <c r="A79">
        <v>4</v>
      </c>
      <c r="B79">
        <v>37.995199999999997</v>
      </c>
      <c r="C79">
        <v>37.581899999999997</v>
      </c>
      <c r="D79">
        <v>16.216100000000001</v>
      </c>
      <c r="E79">
        <v>3</v>
      </c>
      <c r="F79">
        <v>77.790800000000004</v>
      </c>
      <c r="G79">
        <v>78.223500000000001</v>
      </c>
      <c r="H79">
        <v>16.5745</v>
      </c>
    </row>
    <row r="80" spans="1:8" x14ac:dyDescent="0.25">
      <c r="A80">
        <v>4</v>
      </c>
      <c r="B80">
        <v>37.995199999999997</v>
      </c>
      <c r="C80">
        <v>37.581899999999997</v>
      </c>
      <c r="D80">
        <v>16.216100000000001</v>
      </c>
      <c r="E80">
        <v>4</v>
      </c>
      <c r="F80">
        <v>37.656599999999997</v>
      </c>
      <c r="G80">
        <v>36.6096</v>
      </c>
      <c r="H80">
        <v>18.209900000000001</v>
      </c>
    </row>
    <row r="81" spans="1:8" x14ac:dyDescent="0.25">
      <c r="A81">
        <v>4</v>
      </c>
      <c r="B81">
        <v>37.995199999999997</v>
      </c>
      <c r="C81">
        <v>37.581899999999997</v>
      </c>
      <c r="D81">
        <v>16.216100000000001</v>
      </c>
      <c r="E81">
        <v>5</v>
      </c>
      <c r="F81">
        <v>41.462000000000003</v>
      </c>
      <c r="G81">
        <v>41.183700000000002</v>
      </c>
      <c r="H81">
        <v>17.23</v>
      </c>
    </row>
    <row r="82" spans="1:8" x14ac:dyDescent="0.25">
      <c r="A82">
        <v>4</v>
      </c>
      <c r="B82">
        <v>37.962299999999999</v>
      </c>
      <c r="C82">
        <v>37.720700000000001</v>
      </c>
      <c r="D82">
        <v>14.5992</v>
      </c>
      <c r="E82">
        <v>1</v>
      </c>
      <c r="F82">
        <v>269.03469999999999</v>
      </c>
      <c r="G82">
        <v>325.41460000000001</v>
      </c>
      <c r="H82">
        <v>25.1173</v>
      </c>
    </row>
    <row r="83" spans="1:8" x14ac:dyDescent="0.25">
      <c r="A83">
        <v>4</v>
      </c>
      <c r="B83">
        <v>37.962299999999999</v>
      </c>
      <c r="C83">
        <v>37.720700000000001</v>
      </c>
      <c r="D83">
        <v>14.5992</v>
      </c>
      <c r="E83">
        <v>2</v>
      </c>
      <c r="F83">
        <v>102.75749999999999</v>
      </c>
      <c r="G83">
        <v>124.8878</v>
      </c>
      <c r="H83">
        <v>24.541899999999998</v>
      </c>
    </row>
    <row r="84" spans="1:8" x14ac:dyDescent="0.25">
      <c r="A84">
        <v>4</v>
      </c>
      <c r="B84">
        <v>37.962299999999999</v>
      </c>
      <c r="C84">
        <v>37.720700000000001</v>
      </c>
      <c r="D84">
        <v>14.5992</v>
      </c>
      <c r="E84">
        <v>3</v>
      </c>
      <c r="F84">
        <v>75.161299999999997</v>
      </c>
      <c r="G84">
        <v>80.790499999999994</v>
      </c>
      <c r="H84">
        <v>16.5046</v>
      </c>
    </row>
    <row r="85" spans="1:8" x14ac:dyDescent="0.25">
      <c r="A85">
        <v>4</v>
      </c>
      <c r="B85">
        <v>37.962299999999999</v>
      </c>
      <c r="C85">
        <v>37.720700000000001</v>
      </c>
      <c r="D85">
        <v>14.5992</v>
      </c>
      <c r="E85">
        <v>4</v>
      </c>
      <c r="F85">
        <v>36.231000000000002</v>
      </c>
      <c r="G85">
        <v>36.870800000000003</v>
      </c>
      <c r="H85">
        <v>17.029599999999999</v>
      </c>
    </row>
    <row r="86" spans="1:8" x14ac:dyDescent="0.25">
      <c r="A86">
        <v>4</v>
      </c>
      <c r="B86">
        <v>37.962299999999999</v>
      </c>
      <c r="C86">
        <v>37.720700000000001</v>
      </c>
      <c r="D86">
        <v>14.5992</v>
      </c>
      <c r="E86">
        <v>5</v>
      </c>
      <c r="F86">
        <v>41.058599999999998</v>
      </c>
      <c r="G86">
        <v>41.753100000000003</v>
      </c>
      <c r="H86">
        <v>15.9435</v>
      </c>
    </row>
    <row r="87" spans="1:8" x14ac:dyDescent="0.25">
      <c r="A87">
        <v>4</v>
      </c>
      <c r="B87">
        <v>37.686700000000002</v>
      </c>
      <c r="C87">
        <v>37.494900000000001</v>
      </c>
      <c r="D87">
        <v>17.593399999999999</v>
      </c>
      <c r="E87">
        <v>1</v>
      </c>
      <c r="F87">
        <v>252.82910000000001</v>
      </c>
      <c r="G87">
        <v>238.13069999999999</v>
      </c>
      <c r="H87">
        <v>29.5349</v>
      </c>
    </row>
    <row r="88" spans="1:8" x14ac:dyDescent="0.25">
      <c r="A88">
        <v>4</v>
      </c>
      <c r="B88">
        <v>37.686700000000002</v>
      </c>
      <c r="C88">
        <v>37.494900000000001</v>
      </c>
      <c r="D88">
        <v>17.593399999999999</v>
      </c>
      <c r="E88">
        <v>2</v>
      </c>
      <c r="F88">
        <v>101.994</v>
      </c>
      <c r="G88">
        <v>97.568600000000004</v>
      </c>
      <c r="H88">
        <v>39.435600000000001</v>
      </c>
    </row>
    <row r="89" spans="1:8" x14ac:dyDescent="0.25">
      <c r="A89">
        <v>4</v>
      </c>
      <c r="B89">
        <v>37.686700000000002</v>
      </c>
      <c r="C89">
        <v>37.494900000000001</v>
      </c>
      <c r="D89">
        <v>17.593399999999999</v>
      </c>
      <c r="E89">
        <v>3</v>
      </c>
      <c r="F89">
        <v>75.908799999999999</v>
      </c>
      <c r="G89">
        <v>78.592100000000002</v>
      </c>
      <c r="H89">
        <v>24.544599999999999</v>
      </c>
    </row>
    <row r="90" spans="1:8" x14ac:dyDescent="0.25">
      <c r="A90">
        <v>4</v>
      </c>
      <c r="B90">
        <v>37.686700000000002</v>
      </c>
      <c r="C90">
        <v>37.494900000000001</v>
      </c>
      <c r="D90">
        <v>17.593399999999999</v>
      </c>
      <c r="E90">
        <v>4</v>
      </c>
      <c r="F90">
        <v>36.652999999999999</v>
      </c>
      <c r="G90">
        <v>36.865200000000002</v>
      </c>
      <c r="H90">
        <v>23.4495</v>
      </c>
    </row>
    <row r="91" spans="1:8" x14ac:dyDescent="0.25">
      <c r="A91">
        <v>4</v>
      </c>
      <c r="B91">
        <v>37.686700000000002</v>
      </c>
      <c r="C91">
        <v>37.494900000000001</v>
      </c>
      <c r="D91">
        <v>17.593399999999999</v>
      </c>
      <c r="E91">
        <v>5</v>
      </c>
      <c r="F91">
        <v>41.241900000000001</v>
      </c>
      <c r="G91">
        <v>41.780299999999997</v>
      </c>
      <c r="H91">
        <v>22.014099999999999</v>
      </c>
    </row>
    <row r="92" spans="1:8" x14ac:dyDescent="0.25">
      <c r="A92">
        <v>4</v>
      </c>
      <c r="B92">
        <v>38.078099999999999</v>
      </c>
      <c r="C92">
        <v>38.080300000000001</v>
      </c>
      <c r="D92">
        <v>15.3162</v>
      </c>
      <c r="E92">
        <v>1</v>
      </c>
      <c r="F92">
        <v>291.0224</v>
      </c>
      <c r="G92">
        <v>279.98840000000001</v>
      </c>
      <c r="H92">
        <v>32.594000000000001</v>
      </c>
    </row>
    <row r="93" spans="1:8" x14ac:dyDescent="0.25">
      <c r="A93">
        <v>4</v>
      </c>
      <c r="B93">
        <v>38.078099999999999</v>
      </c>
      <c r="C93">
        <v>38.080300000000001</v>
      </c>
      <c r="D93">
        <v>15.3162</v>
      </c>
      <c r="E93">
        <v>2</v>
      </c>
      <c r="F93">
        <v>113.9914</v>
      </c>
      <c r="G93">
        <v>114.0457</v>
      </c>
      <c r="H93">
        <v>37.5505</v>
      </c>
    </row>
    <row r="94" spans="1:8" x14ac:dyDescent="0.25">
      <c r="A94">
        <v>4</v>
      </c>
      <c r="B94">
        <v>38.078099999999999</v>
      </c>
      <c r="C94">
        <v>38.080300000000001</v>
      </c>
      <c r="D94">
        <v>15.3162</v>
      </c>
      <c r="E94">
        <v>3</v>
      </c>
      <c r="F94">
        <v>79.312399999999997</v>
      </c>
      <c r="G94">
        <v>74.561400000000006</v>
      </c>
      <c r="H94">
        <v>21.984400000000001</v>
      </c>
    </row>
    <row r="95" spans="1:8" x14ac:dyDescent="0.25">
      <c r="A95">
        <v>4</v>
      </c>
      <c r="B95">
        <v>38.078099999999999</v>
      </c>
      <c r="C95">
        <v>38.080300000000001</v>
      </c>
      <c r="D95">
        <v>15.3162</v>
      </c>
      <c r="E95">
        <v>4</v>
      </c>
      <c r="F95">
        <v>36.865699999999997</v>
      </c>
      <c r="G95">
        <v>37.1877</v>
      </c>
      <c r="H95">
        <v>19.6465</v>
      </c>
    </row>
    <row r="96" spans="1:8" x14ac:dyDescent="0.25">
      <c r="A96">
        <v>4</v>
      </c>
      <c r="B96">
        <v>38.078099999999999</v>
      </c>
      <c r="C96">
        <v>38.080300000000001</v>
      </c>
      <c r="D96">
        <v>15.3162</v>
      </c>
      <c r="E96">
        <v>5</v>
      </c>
      <c r="F96">
        <v>41.380899999999997</v>
      </c>
      <c r="G96">
        <v>43.9039</v>
      </c>
      <c r="H96">
        <v>19.2119</v>
      </c>
    </row>
    <row r="97" spans="1:8" x14ac:dyDescent="0.25">
      <c r="A97">
        <v>4</v>
      </c>
      <c r="B97">
        <v>37.447499999999998</v>
      </c>
      <c r="C97">
        <v>38.139699999999998</v>
      </c>
      <c r="D97">
        <v>15.9899</v>
      </c>
      <c r="E97">
        <v>1</v>
      </c>
      <c r="F97">
        <v>267.24189999999999</v>
      </c>
      <c r="G97">
        <v>283.07190000000003</v>
      </c>
      <c r="H97">
        <v>33.7194</v>
      </c>
    </row>
    <row r="98" spans="1:8" x14ac:dyDescent="0.25">
      <c r="A98">
        <v>4</v>
      </c>
      <c r="B98">
        <v>37.447499999999998</v>
      </c>
      <c r="C98">
        <v>38.139699999999998</v>
      </c>
      <c r="D98">
        <v>15.9899</v>
      </c>
      <c r="E98">
        <v>2</v>
      </c>
      <c r="F98">
        <v>105.1695</v>
      </c>
      <c r="G98">
        <v>116.9606</v>
      </c>
      <c r="H98">
        <v>19.628799999999998</v>
      </c>
    </row>
    <row r="99" spans="1:8" x14ac:dyDescent="0.25">
      <c r="A99">
        <v>4</v>
      </c>
      <c r="B99">
        <v>37.447499999999998</v>
      </c>
      <c r="C99">
        <v>38.139699999999998</v>
      </c>
      <c r="D99">
        <v>15.9899</v>
      </c>
      <c r="E99">
        <v>3</v>
      </c>
      <c r="F99">
        <v>81.106399999999994</v>
      </c>
      <c r="G99">
        <v>77.521600000000007</v>
      </c>
      <c r="H99">
        <v>19.8263</v>
      </c>
    </row>
    <row r="100" spans="1:8" x14ac:dyDescent="0.25">
      <c r="A100">
        <v>4</v>
      </c>
      <c r="B100">
        <v>37.447499999999998</v>
      </c>
      <c r="C100">
        <v>38.139699999999998</v>
      </c>
      <c r="D100">
        <v>15.9899</v>
      </c>
      <c r="E100">
        <v>4</v>
      </c>
      <c r="F100">
        <v>37.887099999999997</v>
      </c>
      <c r="G100">
        <v>37.259700000000002</v>
      </c>
      <c r="H100">
        <v>15.1966</v>
      </c>
    </row>
    <row r="101" spans="1:8" x14ac:dyDescent="0.25">
      <c r="A101">
        <v>4</v>
      </c>
      <c r="B101">
        <v>37.447499999999998</v>
      </c>
      <c r="C101">
        <v>38.139699999999998</v>
      </c>
      <c r="D101">
        <v>15.9899</v>
      </c>
      <c r="E101">
        <v>5</v>
      </c>
      <c r="F101">
        <v>41.288699999999999</v>
      </c>
      <c r="G101">
        <v>43.190300000000001</v>
      </c>
      <c r="H101">
        <v>15.409599999999999</v>
      </c>
    </row>
    <row r="102" spans="1:8" x14ac:dyDescent="0.25">
      <c r="A102">
        <v>5</v>
      </c>
      <c r="B102">
        <v>36.737200000000001</v>
      </c>
      <c r="C102">
        <v>36.6708</v>
      </c>
      <c r="D102">
        <v>18.9925</v>
      </c>
      <c r="E102">
        <v>1</v>
      </c>
      <c r="F102">
        <v>254.4984</v>
      </c>
      <c r="G102">
        <v>230.78800000000001</v>
      </c>
      <c r="H102">
        <v>35.121400000000001</v>
      </c>
    </row>
    <row r="103" spans="1:8" x14ac:dyDescent="0.25">
      <c r="A103">
        <v>5</v>
      </c>
      <c r="B103">
        <v>36.737200000000001</v>
      </c>
      <c r="C103">
        <v>36.6708</v>
      </c>
      <c r="D103">
        <v>18.9925</v>
      </c>
      <c r="E103">
        <v>2</v>
      </c>
      <c r="F103">
        <v>115.3537</v>
      </c>
      <c r="G103">
        <v>103.5766</v>
      </c>
      <c r="H103">
        <v>24.200700000000001</v>
      </c>
    </row>
    <row r="104" spans="1:8" x14ac:dyDescent="0.25">
      <c r="A104">
        <v>5</v>
      </c>
      <c r="B104">
        <v>36.737200000000001</v>
      </c>
      <c r="C104">
        <v>36.6708</v>
      </c>
      <c r="D104">
        <v>18.9925</v>
      </c>
      <c r="E104">
        <v>3</v>
      </c>
      <c r="F104">
        <v>78.2303</v>
      </c>
      <c r="G104">
        <v>78.095200000000006</v>
      </c>
      <c r="H104">
        <v>21.5914</v>
      </c>
    </row>
    <row r="105" spans="1:8" x14ac:dyDescent="0.25">
      <c r="A105">
        <v>5</v>
      </c>
      <c r="B105">
        <v>36.737200000000001</v>
      </c>
      <c r="C105">
        <v>36.6708</v>
      </c>
      <c r="D105">
        <v>18.9925</v>
      </c>
      <c r="E105">
        <v>4</v>
      </c>
      <c r="F105">
        <v>35.893000000000001</v>
      </c>
      <c r="G105">
        <v>35.306699999999999</v>
      </c>
      <c r="H105">
        <v>20.206399999999999</v>
      </c>
    </row>
    <row r="106" spans="1:8" x14ac:dyDescent="0.25">
      <c r="A106">
        <v>5</v>
      </c>
      <c r="B106">
        <v>36.737200000000001</v>
      </c>
      <c r="C106">
        <v>36.6708</v>
      </c>
      <c r="D106">
        <v>18.9925</v>
      </c>
      <c r="E106">
        <v>5</v>
      </c>
      <c r="F106">
        <v>41.164000000000001</v>
      </c>
      <c r="G106">
        <v>41.0122</v>
      </c>
      <c r="H106">
        <v>20.867899999999999</v>
      </c>
    </row>
    <row r="107" spans="1:8" x14ac:dyDescent="0.25">
      <c r="A107">
        <v>5</v>
      </c>
      <c r="B107">
        <v>36.506</v>
      </c>
      <c r="C107">
        <v>36.797699999999999</v>
      </c>
      <c r="D107">
        <v>17.032499999999999</v>
      </c>
      <c r="E107">
        <v>1</v>
      </c>
      <c r="F107">
        <v>205.96129999999999</v>
      </c>
      <c r="G107">
        <v>235.58019999999999</v>
      </c>
      <c r="H107">
        <v>66.057599999999994</v>
      </c>
    </row>
    <row r="108" spans="1:8" x14ac:dyDescent="0.25">
      <c r="A108">
        <v>5</v>
      </c>
      <c r="B108">
        <v>36.506</v>
      </c>
      <c r="C108">
        <v>36.797699999999999</v>
      </c>
      <c r="D108">
        <v>17.032499999999999</v>
      </c>
      <c r="E108">
        <v>2</v>
      </c>
      <c r="F108">
        <v>111.4242</v>
      </c>
      <c r="G108">
        <v>107.21550000000001</v>
      </c>
      <c r="H108">
        <v>22.370100000000001</v>
      </c>
    </row>
    <row r="109" spans="1:8" x14ac:dyDescent="0.25">
      <c r="A109">
        <v>5</v>
      </c>
      <c r="B109">
        <v>36.506</v>
      </c>
      <c r="C109">
        <v>36.797699999999999</v>
      </c>
      <c r="D109">
        <v>17.032499999999999</v>
      </c>
      <c r="E109">
        <v>3</v>
      </c>
      <c r="F109">
        <v>78.915700000000001</v>
      </c>
      <c r="G109">
        <v>77.111900000000006</v>
      </c>
      <c r="H109">
        <v>21.6569</v>
      </c>
    </row>
    <row r="110" spans="1:8" x14ac:dyDescent="0.25">
      <c r="A110">
        <v>5</v>
      </c>
      <c r="B110">
        <v>36.506</v>
      </c>
      <c r="C110">
        <v>36.797699999999999</v>
      </c>
      <c r="D110">
        <v>17.032499999999999</v>
      </c>
      <c r="E110">
        <v>4</v>
      </c>
      <c r="F110">
        <v>34.810099999999998</v>
      </c>
      <c r="G110">
        <v>36.5944</v>
      </c>
      <c r="H110">
        <v>17.033100000000001</v>
      </c>
    </row>
    <row r="111" spans="1:8" x14ac:dyDescent="0.25">
      <c r="A111">
        <v>5</v>
      </c>
      <c r="B111">
        <v>36.506</v>
      </c>
      <c r="C111">
        <v>36.797699999999999</v>
      </c>
      <c r="D111">
        <v>17.032499999999999</v>
      </c>
      <c r="E111">
        <v>5</v>
      </c>
      <c r="F111">
        <v>43.308199999999999</v>
      </c>
      <c r="G111">
        <v>42.895400000000002</v>
      </c>
      <c r="H111">
        <v>17.104500000000002</v>
      </c>
    </row>
    <row r="112" spans="1:8" x14ac:dyDescent="0.25">
      <c r="A112">
        <v>5</v>
      </c>
      <c r="B112">
        <v>36.977800000000002</v>
      </c>
      <c r="C112">
        <v>36.4542</v>
      </c>
      <c r="D112">
        <v>19.601600000000001</v>
      </c>
      <c r="E112">
        <v>1</v>
      </c>
      <c r="F112">
        <v>219.8432</v>
      </c>
      <c r="G112">
        <v>249.0513</v>
      </c>
      <c r="H112">
        <v>37.368000000000002</v>
      </c>
    </row>
    <row r="113" spans="1:8" x14ac:dyDescent="0.25">
      <c r="A113">
        <v>5</v>
      </c>
      <c r="B113">
        <v>36.977800000000002</v>
      </c>
      <c r="C113">
        <v>36.4542</v>
      </c>
      <c r="D113">
        <v>19.601600000000001</v>
      </c>
      <c r="E113">
        <v>2</v>
      </c>
      <c r="F113">
        <v>108.5038</v>
      </c>
      <c r="G113">
        <v>108.0097</v>
      </c>
      <c r="H113">
        <v>29.423100000000002</v>
      </c>
    </row>
    <row r="114" spans="1:8" x14ac:dyDescent="0.25">
      <c r="A114">
        <v>5</v>
      </c>
      <c r="B114">
        <v>36.977800000000002</v>
      </c>
      <c r="C114">
        <v>36.4542</v>
      </c>
      <c r="D114">
        <v>19.601600000000001</v>
      </c>
      <c r="E114">
        <v>3</v>
      </c>
      <c r="F114">
        <v>76.503500000000003</v>
      </c>
      <c r="G114">
        <v>76.420699999999997</v>
      </c>
      <c r="H114">
        <v>21.7743</v>
      </c>
    </row>
    <row r="115" spans="1:8" x14ac:dyDescent="0.25">
      <c r="A115">
        <v>5</v>
      </c>
      <c r="B115">
        <v>36.977800000000002</v>
      </c>
      <c r="C115">
        <v>36.4542</v>
      </c>
      <c r="D115">
        <v>19.601600000000001</v>
      </c>
      <c r="E115">
        <v>4</v>
      </c>
      <c r="F115">
        <v>35.368600000000001</v>
      </c>
      <c r="G115">
        <v>34.825800000000001</v>
      </c>
      <c r="H115">
        <v>23.8521</v>
      </c>
    </row>
    <row r="116" spans="1:8" x14ac:dyDescent="0.25">
      <c r="A116">
        <v>5</v>
      </c>
      <c r="B116">
        <v>36.977800000000002</v>
      </c>
      <c r="C116">
        <v>36.4542</v>
      </c>
      <c r="D116">
        <v>19.601600000000001</v>
      </c>
      <c r="E116">
        <v>5</v>
      </c>
      <c r="F116">
        <v>40.847099999999998</v>
      </c>
      <c r="G116">
        <v>40.963200000000001</v>
      </c>
      <c r="H116">
        <v>26.118099999999998</v>
      </c>
    </row>
    <row r="117" spans="1:8" x14ac:dyDescent="0.25">
      <c r="A117">
        <v>5</v>
      </c>
      <c r="B117">
        <v>36.753</v>
      </c>
      <c r="C117">
        <v>36.288400000000003</v>
      </c>
      <c r="D117">
        <v>18.072099999999999</v>
      </c>
      <c r="E117">
        <v>1</v>
      </c>
      <c r="F117">
        <v>257.48930000000001</v>
      </c>
      <c r="G117">
        <v>243.84219999999999</v>
      </c>
      <c r="H117">
        <v>36.3977</v>
      </c>
    </row>
    <row r="118" spans="1:8" x14ac:dyDescent="0.25">
      <c r="A118">
        <v>5</v>
      </c>
      <c r="B118">
        <v>36.753</v>
      </c>
      <c r="C118">
        <v>36.288400000000003</v>
      </c>
      <c r="D118">
        <v>18.072099999999999</v>
      </c>
      <c r="E118">
        <v>2</v>
      </c>
      <c r="F118">
        <v>114.2282</v>
      </c>
      <c r="G118">
        <v>103.3207</v>
      </c>
      <c r="H118">
        <v>22.504799999999999</v>
      </c>
    </row>
    <row r="119" spans="1:8" x14ac:dyDescent="0.25">
      <c r="A119">
        <v>5</v>
      </c>
      <c r="B119">
        <v>36.753</v>
      </c>
      <c r="C119">
        <v>36.288400000000003</v>
      </c>
      <c r="D119">
        <v>18.072099999999999</v>
      </c>
      <c r="E119">
        <v>3</v>
      </c>
      <c r="F119">
        <v>79.262200000000007</v>
      </c>
      <c r="G119">
        <v>78.109700000000004</v>
      </c>
      <c r="H119">
        <v>22.876799999999999</v>
      </c>
    </row>
    <row r="120" spans="1:8" x14ac:dyDescent="0.25">
      <c r="A120">
        <v>5</v>
      </c>
      <c r="B120">
        <v>36.753</v>
      </c>
      <c r="C120">
        <v>36.288400000000003</v>
      </c>
      <c r="D120">
        <v>18.072099999999999</v>
      </c>
      <c r="E120">
        <v>4</v>
      </c>
      <c r="F120">
        <v>34.908299999999997</v>
      </c>
      <c r="G120">
        <v>35.131700000000002</v>
      </c>
      <c r="H120">
        <v>20.6464</v>
      </c>
    </row>
    <row r="121" spans="1:8" x14ac:dyDescent="0.25">
      <c r="A121">
        <v>5</v>
      </c>
      <c r="B121">
        <v>36.753</v>
      </c>
      <c r="C121">
        <v>36.288400000000003</v>
      </c>
      <c r="D121">
        <v>18.072099999999999</v>
      </c>
      <c r="E121">
        <v>5</v>
      </c>
      <c r="F121">
        <v>40.974800000000002</v>
      </c>
      <c r="G121">
        <v>41.051400000000001</v>
      </c>
      <c r="H121">
        <v>20.277100000000001</v>
      </c>
    </row>
    <row r="122" spans="1:8" x14ac:dyDescent="0.25">
      <c r="A122">
        <v>5</v>
      </c>
      <c r="B122">
        <v>36.7117</v>
      </c>
      <c r="C122">
        <v>36.5747</v>
      </c>
      <c r="D122">
        <v>19.247599999999998</v>
      </c>
      <c r="E122">
        <v>1</v>
      </c>
      <c r="F122">
        <v>255.7184</v>
      </c>
      <c r="G122">
        <v>236.44409999999999</v>
      </c>
      <c r="H122">
        <v>40.783900000000003</v>
      </c>
    </row>
    <row r="123" spans="1:8" x14ac:dyDescent="0.25">
      <c r="A123">
        <v>5</v>
      </c>
      <c r="B123">
        <v>36.7117</v>
      </c>
      <c r="C123">
        <v>36.5747</v>
      </c>
      <c r="D123">
        <v>19.247599999999998</v>
      </c>
      <c r="E123">
        <v>2</v>
      </c>
      <c r="F123">
        <v>113.86620000000001</v>
      </c>
      <c r="G123">
        <v>106.76609999999999</v>
      </c>
      <c r="H123">
        <v>27.7927</v>
      </c>
    </row>
    <row r="124" spans="1:8" x14ac:dyDescent="0.25">
      <c r="A124">
        <v>5</v>
      </c>
      <c r="B124">
        <v>36.7117</v>
      </c>
      <c r="C124">
        <v>36.5747</v>
      </c>
      <c r="D124">
        <v>19.247599999999998</v>
      </c>
      <c r="E124">
        <v>3</v>
      </c>
      <c r="F124">
        <v>81.466999999999999</v>
      </c>
      <c r="G124">
        <v>76.805800000000005</v>
      </c>
      <c r="H124">
        <v>25.929500000000001</v>
      </c>
    </row>
    <row r="125" spans="1:8" x14ac:dyDescent="0.25">
      <c r="A125">
        <v>5</v>
      </c>
      <c r="B125">
        <v>36.7117</v>
      </c>
      <c r="C125">
        <v>36.5747</v>
      </c>
      <c r="D125">
        <v>19.247599999999998</v>
      </c>
      <c r="E125">
        <v>4</v>
      </c>
      <c r="F125">
        <v>34.813499999999998</v>
      </c>
      <c r="G125">
        <v>35.427900000000001</v>
      </c>
      <c r="H125">
        <v>24.740400000000001</v>
      </c>
    </row>
    <row r="126" spans="1:8" x14ac:dyDescent="0.25">
      <c r="A126">
        <v>5</v>
      </c>
      <c r="B126">
        <v>36.7117</v>
      </c>
      <c r="C126">
        <v>36.5747</v>
      </c>
      <c r="D126">
        <v>19.247599999999998</v>
      </c>
      <c r="E126">
        <v>5</v>
      </c>
      <c r="F126">
        <v>41.555999999999997</v>
      </c>
      <c r="G126">
        <v>41.803899999999999</v>
      </c>
      <c r="H126">
        <v>23.464700000000001</v>
      </c>
    </row>
    <row r="127" spans="1:8" x14ac:dyDescent="0.25">
      <c r="B127">
        <f>AVERAGE(thumb__6[err_independant_train])</f>
        <v>35.082599999999985</v>
      </c>
      <c r="C127">
        <f>AVERAGE(thumb__6[err_all_dimenssion_regression_train])</f>
        <v>34.653596000000043</v>
      </c>
      <c r="D127">
        <f>AVERAGE(thumb__6[err_time_series_train])</f>
        <v>18.023908000000009</v>
      </c>
      <c r="E127">
        <f>AVERAGE(thumb__6[dataset])</f>
        <v>3</v>
      </c>
      <c r="F127">
        <f>AVERAGE(thumb__6[err_indep_regression_test_t])</f>
        <v>91.940081599999985</v>
      </c>
      <c r="G127">
        <f>AVERAGE(thumb__6[err_regression_test_t])</f>
        <v>94.17396240000005</v>
      </c>
      <c r="H127">
        <f>AVERAGE(thumb__6[err_time_series_test_t])</f>
        <v>26.664488800000001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58C59-B9AC-432E-87A4-05211A8D7A85}">
  <dimension ref="A1:H127"/>
  <sheetViews>
    <sheetView topLeftCell="A106" workbookViewId="0">
      <selection activeCell="B127" sqref="B127:H127"/>
    </sheetView>
  </sheetViews>
  <sheetFormatPr defaultRowHeight="15" x14ac:dyDescent="0.25"/>
  <cols>
    <col min="1" max="1" width="8.7109375" bestFit="1" customWidth="1"/>
    <col min="2" max="2" width="23.85546875" bestFit="1" customWidth="1"/>
    <col min="3" max="3" width="36.5703125" bestFit="1" customWidth="1"/>
    <col min="4" max="4" width="22.7109375" bestFit="1" customWidth="1"/>
    <col min="5" max="5" width="9.85546875" bestFit="1" customWidth="1"/>
    <col min="6" max="6" width="29" bestFit="1" customWidth="1"/>
    <col min="7" max="7" width="22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48.1462</v>
      </c>
      <c r="C2">
        <v>49.243400000000001</v>
      </c>
      <c r="D2">
        <v>18.570799999999998</v>
      </c>
      <c r="E2">
        <v>1</v>
      </c>
      <c r="F2">
        <v>123.46769999999999</v>
      </c>
      <c r="G2">
        <v>130.56809999999999</v>
      </c>
      <c r="H2">
        <v>33.772199999999998</v>
      </c>
    </row>
    <row r="3" spans="1:8" x14ac:dyDescent="0.25">
      <c r="A3">
        <v>1</v>
      </c>
      <c r="B3">
        <v>48.1462</v>
      </c>
      <c r="C3">
        <v>49.243400000000001</v>
      </c>
      <c r="D3">
        <v>18.570799999999998</v>
      </c>
      <c r="E3">
        <v>2</v>
      </c>
      <c r="F3">
        <v>81.054500000000004</v>
      </c>
      <c r="G3">
        <v>78.357299999999995</v>
      </c>
      <c r="H3">
        <v>25.421099999999999</v>
      </c>
    </row>
    <row r="4" spans="1:8" x14ac:dyDescent="0.25">
      <c r="A4">
        <v>1</v>
      </c>
      <c r="B4">
        <v>48.1462</v>
      </c>
      <c r="C4">
        <v>49.243400000000001</v>
      </c>
      <c r="D4">
        <v>18.570799999999998</v>
      </c>
      <c r="E4">
        <v>3</v>
      </c>
      <c r="F4">
        <v>54.331499999999998</v>
      </c>
      <c r="G4">
        <v>53.610199999999999</v>
      </c>
      <c r="H4">
        <v>20.414300000000001</v>
      </c>
    </row>
    <row r="5" spans="1:8" x14ac:dyDescent="0.25">
      <c r="A5">
        <v>1</v>
      </c>
      <c r="B5">
        <v>48.1462</v>
      </c>
      <c r="C5">
        <v>49.243400000000001</v>
      </c>
      <c r="D5">
        <v>18.570799999999998</v>
      </c>
      <c r="E5">
        <v>4</v>
      </c>
      <c r="F5">
        <v>76.587500000000006</v>
      </c>
      <c r="G5">
        <v>76.175399999999996</v>
      </c>
      <c r="H5">
        <v>23.992899999999999</v>
      </c>
    </row>
    <row r="6" spans="1:8" x14ac:dyDescent="0.25">
      <c r="A6">
        <v>1</v>
      </c>
      <c r="B6">
        <v>48.1462</v>
      </c>
      <c r="C6">
        <v>49.243400000000001</v>
      </c>
      <c r="D6">
        <v>18.570799999999998</v>
      </c>
      <c r="E6">
        <v>5</v>
      </c>
      <c r="F6">
        <v>62.203600000000002</v>
      </c>
      <c r="G6">
        <v>61.261400000000002</v>
      </c>
      <c r="H6">
        <v>20.423999999999999</v>
      </c>
    </row>
    <row r="7" spans="1:8" x14ac:dyDescent="0.25">
      <c r="A7">
        <v>1</v>
      </c>
      <c r="B7">
        <v>48.723100000000002</v>
      </c>
      <c r="C7">
        <v>43.9495</v>
      </c>
      <c r="D7">
        <v>17.432600000000001</v>
      </c>
      <c r="E7">
        <v>1</v>
      </c>
      <c r="F7">
        <v>124.643</v>
      </c>
      <c r="G7">
        <v>133.29679999999999</v>
      </c>
      <c r="H7">
        <v>33.329599999999999</v>
      </c>
    </row>
    <row r="8" spans="1:8" x14ac:dyDescent="0.25">
      <c r="A8">
        <v>1</v>
      </c>
      <c r="B8">
        <v>48.723100000000002</v>
      </c>
      <c r="C8">
        <v>43.9495</v>
      </c>
      <c r="D8">
        <v>17.432600000000001</v>
      </c>
      <c r="E8">
        <v>2</v>
      </c>
      <c r="F8">
        <v>79.991799999999998</v>
      </c>
      <c r="G8">
        <v>76.352400000000003</v>
      </c>
      <c r="H8">
        <v>25.778400000000001</v>
      </c>
    </row>
    <row r="9" spans="1:8" x14ac:dyDescent="0.25">
      <c r="A9">
        <v>1</v>
      </c>
      <c r="B9">
        <v>48.723100000000002</v>
      </c>
      <c r="C9">
        <v>43.9495</v>
      </c>
      <c r="D9">
        <v>17.432600000000001</v>
      </c>
      <c r="E9">
        <v>3</v>
      </c>
      <c r="F9">
        <v>52.849600000000002</v>
      </c>
      <c r="G9">
        <v>62.036900000000003</v>
      </c>
      <c r="H9">
        <v>23.764500000000002</v>
      </c>
    </row>
    <row r="10" spans="1:8" x14ac:dyDescent="0.25">
      <c r="A10">
        <v>1</v>
      </c>
      <c r="B10">
        <v>48.723100000000002</v>
      </c>
      <c r="C10">
        <v>43.9495</v>
      </c>
      <c r="D10">
        <v>17.432600000000001</v>
      </c>
      <c r="E10">
        <v>4</v>
      </c>
      <c r="F10">
        <v>74.312299999999993</v>
      </c>
      <c r="G10">
        <v>91.563900000000004</v>
      </c>
      <c r="H10">
        <v>24.6586</v>
      </c>
    </row>
    <row r="11" spans="1:8" x14ac:dyDescent="0.25">
      <c r="A11">
        <v>1</v>
      </c>
      <c r="B11">
        <v>48.723100000000002</v>
      </c>
      <c r="C11">
        <v>43.9495</v>
      </c>
      <c r="D11">
        <v>17.432600000000001</v>
      </c>
      <c r="E11">
        <v>5</v>
      </c>
      <c r="F11">
        <v>59.320099999999996</v>
      </c>
      <c r="G11">
        <v>76.879400000000004</v>
      </c>
      <c r="H11">
        <v>19.9556</v>
      </c>
    </row>
    <row r="12" spans="1:8" x14ac:dyDescent="0.25">
      <c r="A12">
        <v>1</v>
      </c>
      <c r="B12">
        <v>47.318600000000004</v>
      </c>
      <c r="C12">
        <v>44.300699999999999</v>
      </c>
      <c r="D12">
        <v>17.597999999999999</v>
      </c>
      <c r="E12">
        <v>1</v>
      </c>
      <c r="F12">
        <v>128.17449999999999</v>
      </c>
      <c r="G12">
        <v>133.84479999999999</v>
      </c>
      <c r="H12">
        <v>46.162100000000002</v>
      </c>
    </row>
    <row r="13" spans="1:8" x14ac:dyDescent="0.25">
      <c r="A13">
        <v>1</v>
      </c>
      <c r="B13">
        <v>47.318600000000004</v>
      </c>
      <c r="C13">
        <v>44.300699999999999</v>
      </c>
      <c r="D13">
        <v>17.597999999999999</v>
      </c>
      <c r="E13">
        <v>2</v>
      </c>
      <c r="F13">
        <v>83.506699999999995</v>
      </c>
      <c r="G13">
        <v>77.322500000000005</v>
      </c>
      <c r="H13">
        <v>32.941099999999999</v>
      </c>
    </row>
    <row r="14" spans="1:8" x14ac:dyDescent="0.25">
      <c r="A14">
        <v>1</v>
      </c>
      <c r="B14">
        <v>47.318600000000004</v>
      </c>
      <c r="C14">
        <v>44.300699999999999</v>
      </c>
      <c r="D14">
        <v>17.597999999999999</v>
      </c>
      <c r="E14">
        <v>3</v>
      </c>
      <c r="F14">
        <v>50.572400000000002</v>
      </c>
      <c r="G14">
        <v>68.038600000000002</v>
      </c>
      <c r="H14">
        <v>25.765799999999999</v>
      </c>
    </row>
    <row r="15" spans="1:8" x14ac:dyDescent="0.25">
      <c r="A15">
        <v>1</v>
      </c>
      <c r="B15">
        <v>47.318600000000004</v>
      </c>
      <c r="C15">
        <v>44.300699999999999</v>
      </c>
      <c r="D15">
        <v>17.597999999999999</v>
      </c>
      <c r="E15">
        <v>4</v>
      </c>
      <c r="F15">
        <v>78.957899999999995</v>
      </c>
      <c r="G15">
        <v>94.455100000000002</v>
      </c>
      <c r="H15">
        <v>18.737400000000001</v>
      </c>
    </row>
    <row r="16" spans="1:8" x14ac:dyDescent="0.25">
      <c r="A16">
        <v>1</v>
      </c>
      <c r="B16">
        <v>47.318600000000004</v>
      </c>
      <c r="C16">
        <v>44.300699999999999</v>
      </c>
      <c r="D16">
        <v>17.597999999999999</v>
      </c>
      <c r="E16">
        <v>5</v>
      </c>
      <c r="F16">
        <v>63.659300000000002</v>
      </c>
      <c r="G16">
        <v>73.665999999999997</v>
      </c>
      <c r="H16">
        <v>19.399799999999999</v>
      </c>
    </row>
    <row r="17" spans="1:8" x14ac:dyDescent="0.25">
      <c r="A17">
        <v>1</v>
      </c>
      <c r="B17">
        <v>48.394500000000001</v>
      </c>
      <c r="C17">
        <v>45.059899999999999</v>
      </c>
      <c r="D17">
        <v>17.8445</v>
      </c>
      <c r="E17">
        <v>1</v>
      </c>
      <c r="F17">
        <v>126.2962</v>
      </c>
      <c r="G17">
        <v>136.89500000000001</v>
      </c>
      <c r="H17">
        <v>42.396099999999997</v>
      </c>
    </row>
    <row r="18" spans="1:8" x14ac:dyDescent="0.25">
      <c r="A18">
        <v>1</v>
      </c>
      <c r="B18">
        <v>48.394500000000001</v>
      </c>
      <c r="C18">
        <v>45.059899999999999</v>
      </c>
      <c r="D18">
        <v>17.8445</v>
      </c>
      <c r="E18">
        <v>2</v>
      </c>
      <c r="F18">
        <v>78.601100000000002</v>
      </c>
      <c r="G18">
        <v>69.404899999999998</v>
      </c>
      <c r="H18">
        <v>29.8431</v>
      </c>
    </row>
    <row r="19" spans="1:8" x14ac:dyDescent="0.25">
      <c r="A19">
        <v>1</v>
      </c>
      <c r="B19">
        <v>48.394500000000001</v>
      </c>
      <c r="C19">
        <v>45.059899999999999</v>
      </c>
      <c r="D19">
        <v>17.8445</v>
      </c>
      <c r="E19">
        <v>3</v>
      </c>
      <c r="F19">
        <v>51.0931</v>
      </c>
      <c r="G19">
        <v>61.328699999999998</v>
      </c>
      <c r="H19">
        <v>18.4513</v>
      </c>
    </row>
    <row r="20" spans="1:8" x14ac:dyDescent="0.25">
      <c r="A20">
        <v>1</v>
      </c>
      <c r="B20">
        <v>48.394500000000001</v>
      </c>
      <c r="C20">
        <v>45.059899999999999</v>
      </c>
      <c r="D20">
        <v>17.8445</v>
      </c>
      <c r="E20">
        <v>4</v>
      </c>
      <c r="F20">
        <v>73.625399999999999</v>
      </c>
      <c r="G20">
        <v>81.152699999999996</v>
      </c>
      <c r="H20">
        <v>23.499300000000002</v>
      </c>
    </row>
    <row r="21" spans="1:8" x14ac:dyDescent="0.25">
      <c r="A21">
        <v>1</v>
      </c>
      <c r="B21">
        <v>48.394500000000001</v>
      </c>
      <c r="C21">
        <v>45.059899999999999</v>
      </c>
      <c r="D21">
        <v>17.8445</v>
      </c>
      <c r="E21">
        <v>5</v>
      </c>
      <c r="F21">
        <v>61.503399999999999</v>
      </c>
      <c r="G21">
        <v>71.883499999999998</v>
      </c>
      <c r="H21">
        <v>20.098099999999999</v>
      </c>
    </row>
    <row r="22" spans="1:8" x14ac:dyDescent="0.25">
      <c r="A22">
        <v>1</v>
      </c>
      <c r="B22">
        <v>49.187800000000003</v>
      </c>
      <c r="C22">
        <v>44.798699999999997</v>
      </c>
      <c r="D22">
        <v>17.6846</v>
      </c>
      <c r="E22">
        <v>1</v>
      </c>
      <c r="F22">
        <v>139.0172</v>
      </c>
      <c r="G22">
        <v>145.227</v>
      </c>
      <c r="H22">
        <v>34.728499999999997</v>
      </c>
    </row>
    <row r="23" spans="1:8" x14ac:dyDescent="0.25">
      <c r="A23">
        <v>1</v>
      </c>
      <c r="B23">
        <v>49.187800000000003</v>
      </c>
      <c r="C23">
        <v>44.798699999999997</v>
      </c>
      <c r="D23">
        <v>17.6846</v>
      </c>
      <c r="E23">
        <v>2</v>
      </c>
      <c r="F23">
        <v>78.275700000000001</v>
      </c>
      <c r="G23">
        <v>72.308300000000003</v>
      </c>
      <c r="H23">
        <v>33.189399999999999</v>
      </c>
    </row>
    <row r="24" spans="1:8" x14ac:dyDescent="0.25">
      <c r="A24">
        <v>1</v>
      </c>
      <c r="B24">
        <v>49.187800000000003</v>
      </c>
      <c r="C24">
        <v>44.798699999999997</v>
      </c>
      <c r="D24">
        <v>17.6846</v>
      </c>
      <c r="E24">
        <v>3</v>
      </c>
      <c r="F24">
        <v>52.414000000000001</v>
      </c>
      <c r="G24">
        <v>59.925699999999999</v>
      </c>
      <c r="H24">
        <v>27.542100000000001</v>
      </c>
    </row>
    <row r="25" spans="1:8" x14ac:dyDescent="0.25">
      <c r="A25">
        <v>1</v>
      </c>
      <c r="B25">
        <v>49.187800000000003</v>
      </c>
      <c r="C25">
        <v>44.798699999999997</v>
      </c>
      <c r="D25">
        <v>17.6846</v>
      </c>
      <c r="E25">
        <v>4</v>
      </c>
      <c r="F25">
        <v>77.327799999999996</v>
      </c>
      <c r="G25">
        <v>90.0976</v>
      </c>
      <c r="H25">
        <v>29.222100000000001</v>
      </c>
    </row>
    <row r="26" spans="1:8" x14ac:dyDescent="0.25">
      <c r="A26">
        <v>1</v>
      </c>
      <c r="B26">
        <v>49.187800000000003</v>
      </c>
      <c r="C26">
        <v>44.798699999999997</v>
      </c>
      <c r="D26">
        <v>17.6846</v>
      </c>
      <c r="E26">
        <v>5</v>
      </c>
      <c r="F26">
        <v>59.5471</v>
      </c>
      <c r="G26">
        <v>71.170900000000003</v>
      </c>
      <c r="H26">
        <v>31.711600000000001</v>
      </c>
    </row>
    <row r="27" spans="1:8" x14ac:dyDescent="0.25">
      <c r="A27">
        <v>2</v>
      </c>
      <c r="B27">
        <v>25.3629</v>
      </c>
      <c r="C27">
        <v>25.2103</v>
      </c>
      <c r="D27">
        <v>20.3856</v>
      </c>
      <c r="E27">
        <v>1</v>
      </c>
      <c r="F27">
        <v>131.76750000000001</v>
      </c>
      <c r="G27">
        <v>138.06540000000001</v>
      </c>
      <c r="H27">
        <v>54.335799999999999</v>
      </c>
    </row>
    <row r="28" spans="1:8" x14ac:dyDescent="0.25">
      <c r="A28">
        <v>2</v>
      </c>
      <c r="B28">
        <v>25.3629</v>
      </c>
      <c r="C28">
        <v>25.2103</v>
      </c>
      <c r="D28">
        <v>20.3856</v>
      </c>
      <c r="E28">
        <v>2</v>
      </c>
      <c r="F28">
        <v>77.793800000000005</v>
      </c>
      <c r="G28">
        <v>79.449100000000001</v>
      </c>
      <c r="H28">
        <v>73.082800000000006</v>
      </c>
    </row>
    <row r="29" spans="1:8" x14ac:dyDescent="0.25">
      <c r="A29">
        <v>2</v>
      </c>
      <c r="B29">
        <v>25.3629</v>
      </c>
      <c r="C29">
        <v>25.2103</v>
      </c>
      <c r="D29">
        <v>20.3856</v>
      </c>
      <c r="E29">
        <v>3</v>
      </c>
      <c r="F29">
        <v>50.098100000000002</v>
      </c>
      <c r="G29">
        <v>51.597200000000001</v>
      </c>
      <c r="H29">
        <v>38.231400000000001</v>
      </c>
    </row>
    <row r="30" spans="1:8" x14ac:dyDescent="0.25">
      <c r="A30">
        <v>2</v>
      </c>
      <c r="B30">
        <v>25.3629</v>
      </c>
      <c r="C30">
        <v>25.2103</v>
      </c>
      <c r="D30">
        <v>20.3856</v>
      </c>
      <c r="E30">
        <v>4</v>
      </c>
      <c r="F30">
        <v>87.322800000000001</v>
      </c>
      <c r="G30">
        <v>91.966800000000006</v>
      </c>
      <c r="H30">
        <v>39.695</v>
      </c>
    </row>
    <row r="31" spans="1:8" x14ac:dyDescent="0.25">
      <c r="A31">
        <v>2</v>
      </c>
      <c r="B31">
        <v>25.3629</v>
      </c>
      <c r="C31">
        <v>25.2103</v>
      </c>
      <c r="D31">
        <v>20.3856</v>
      </c>
      <c r="E31">
        <v>5</v>
      </c>
      <c r="F31">
        <v>64.900300000000001</v>
      </c>
      <c r="G31">
        <v>67.929000000000002</v>
      </c>
      <c r="H31">
        <v>33.7059</v>
      </c>
    </row>
    <row r="32" spans="1:8" x14ac:dyDescent="0.25">
      <c r="A32">
        <v>2</v>
      </c>
      <c r="B32">
        <v>26.6172</v>
      </c>
      <c r="C32">
        <v>25.334299999999999</v>
      </c>
      <c r="D32">
        <v>21.648700000000002</v>
      </c>
      <c r="E32">
        <v>1</v>
      </c>
      <c r="F32">
        <v>125.9042</v>
      </c>
      <c r="G32">
        <v>132.3759</v>
      </c>
      <c r="H32">
        <v>37.2898</v>
      </c>
    </row>
    <row r="33" spans="1:8" x14ac:dyDescent="0.25">
      <c r="A33">
        <v>2</v>
      </c>
      <c r="B33">
        <v>26.6172</v>
      </c>
      <c r="C33">
        <v>25.334299999999999</v>
      </c>
      <c r="D33">
        <v>21.648700000000002</v>
      </c>
      <c r="E33">
        <v>2</v>
      </c>
      <c r="F33">
        <v>75.207700000000003</v>
      </c>
      <c r="G33">
        <v>78.0351</v>
      </c>
      <c r="H33">
        <v>40.986199999999997</v>
      </c>
    </row>
    <row r="34" spans="1:8" x14ac:dyDescent="0.25">
      <c r="A34">
        <v>2</v>
      </c>
      <c r="B34">
        <v>26.6172</v>
      </c>
      <c r="C34">
        <v>25.334299999999999</v>
      </c>
      <c r="D34">
        <v>21.648700000000002</v>
      </c>
      <c r="E34">
        <v>3</v>
      </c>
      <c r="F34">
        <v>45.7014</v>
      </c>
      <c r="G34">
        <v>50.209699999999998</v>
      </c>
      <c r="H34">
        <v>25.978100000000001</v>
      </c>
    </row>
    <row r="35" spans="1:8" x14ac:dyDescent="0.25">
      <c r="A35">
        <v>2</v>
      </c>
      <c r="B35">
        <v>26.6172</v>
      </c>
      <c r="C35">
        <v>25.334299999999999</v>
      </c>
      <c r="D35">
        <v>21.648700000000002</v>
      </c>
      <c r="E35">
        <v>4</v>
      </c>
      <c r="F35">
        <v>81.479500000000002</v>
      </c>
      <c r="G35">
        <v>90.7624</v>
      </c>
      <c r="H35">
        <v>24.4877</v>
      </c>
    </row>
    <row r="36" spans="1:8" x14ac:dyDescent="0.25">
      <c r="A36">
        <v>2</v>
      </c>
      <c r="B36">
        <v>26.6172</v>
      </c>
      <c r="C36">
        <v>25.334299999999999</v>
      </c>
      <c r="D36">
        <v>21.648700000000002</v>
      </c>
      <c r="E36">
        <v>5</v>
      </c>
      <c r="F36">
        <v>66.798199999999994</v>
      </c>
      <c r="G36">
        <v>65.516000000000005</v>
      </c>
      <c r="H36">
        <v>25.063600000000001</v>
      </c>
    </row>
    <row r="37" spans="1:8" x14ac:dyDescent="0.25">
      <c r="A37">
        <v>2</v>
      </c>
      <c r="B37">
        <v>25.348299999999998</v>
      </c>
      <c r="C37">
        <v>25.4008</v>
      </c>
      <c r="D37">
        <v>20.045400000000001</v>
      </c>
      <c r="E37">
        <v>1</v>
      </c>
      <c r="F37">
        <v>134.04580000000001</v>
      </c>
      <c r="G37">
        <v>129.65289999999999</v>
      </c>
      <c r="H37">
        <v>58.1188</v>
      </c>
    </row>
    <row r="38" spans="1:8" x14ac:dyDescent="0.25">
      <c r="A38">
        <v>2</v>
      </c>
      <c r="B38">
        <v>25.348299999999998</v>
      </c>
      <c r="C38">
        <v>25.4008</v>
      </c>
      <c r="D38">
        <v>20.045400000000001</v>
      </c>
      <c r="E38">
        <v>2</v>
      </c>
      <c r="F38">
        <v>78.455799999999996</v>
      </c>
      <c r="G38">
        <v>78.065600000000003</v>
      </c>
      <c r="H38">
        <v>36.0062</v>
      </c>
    </row>
    <row r="39" spans="1:8" x14ac:dyDescent="0.25">
      <c r="A39">
        <v>2</v>
      </c>
      <c r="B39">
        <v>25.348299999999998</v>
      </c>
      <c r="C39">
        <v>25.4008</v>
      </c>
      <c r="D39">
        <v>20.045400000000001</v>
      </c>
      <c r="E39">
        <v>3</v>
      </c>
      <c r="F39">
        <v>50.459800000000001</v>
      </c>
      <c r="G39">
        <v>48.819899999999997</v>
      </c>
      <c r="H39">
        <v>24.6389</v>
      </c>
    </row>
    <row r="40" spans="1:8" x14ac:dyDescent="0.25">
      <c r="A40">
        <v>2</v>
      </c>
      <c r="B40">
        <v>25.348299999999998</v>
      </c>
      <c r="C40">
        <v>25.4008</v>
      </c>
      <c r="D40">
        <v>20.045400000000001</v>
      </c>
      <c r="E40">
        <v>4</v>
      </c>
      <c r="F40">
        <v>86.508499999999998</v>
      </c>
      <c r="G40">
        <v>88.261200000000002</v>
      </c>
      <c r="H40">
        <v>36.423999999999999</v>
      </c>
    </row>
    <row r="41" spans="1:8" x14ac:dyDescent="0.25">
      <c r="A41">
        <v>2</v>
      </c>
      <c r="B41">
        <v>25.348299999999998</v>
      </c>
      <c r="C41">
        <v>25.4008</v>
      </c>
      <c r="D41">
        <v>20.045400000000001</v>
      </c>
      <c r="E41">
        <v>5</v>
      </c>
      <c r="F41">
        <v>65.367500000000007</v>
      </c>
      <c r="G41">
        <v>65.1297</v>
      </c>
      <c r="H41">
        <v>27.949300000000001</v>
      </c>
    </row>
    <row r="42" spans="1:8" x14ac:dyDescent="0.25">
      <c r="A42">
        <v>2</v>
      </c>
      <c r="B42">
        <v>25.348299999999998</v>
      </c>
      <c r="C42">
        <v>25.4405</v>
      </c>
      <c r="D42">
        <v>20.6357</v>
      </c>
      <c r="E42">
        <v>1</v>
      </c>
      <c r="F42">
        <v>129.13999999999999</v>
      </c>
      <c r="G42">
        <v>124.81319999999999</v>
      </c>
      <c r="H42">
        <v>40.155099999999997</v>
      </c>
    </row>
    <row r="43" spans="1:8" x14ac:dyDescent="0.25">
      <c r="A43">
        <v>2</v>
      </c>
      <c r="B43">
        <v>25.348299999999998</v>
      </c>
      <c r="C43">
        <v>25.4405</v>
      </c>
      <c r="D43">
        <v>20.6357</v>
      </c>
      <c r="E43">
        <v>2</v>
      </c>
      <c r="F43">
        <v>73.742500000000007</v>
      </c>
      <c r="G43">
        <v>78.266999999999996</v>
      </c>
      <c r="H43">
        <v>26.777899999999999</v>
      </c>
    </row>
    <row r="44" spans="1:8" x14ac:dyDescent="0.25">
      <c r="A44">
        <v>2</v>
      </c>
      <c r="B44">
        <v>25.348299999999998</v>
      </c>
      <c r="C44">
        <v>25.4405</v>
      </c>
      <c r="D44">
        <v>20.6357</v>
      </c>
      <c r="E44">
        <v>3</v>
      </c>
      <c r="F44">
        <v>50.034399999999998</v>
      </c>
      <c r="G44">
        <v>50.125900000000001</v>
      </c>
      <c r="H44">
        <v>24.566099999999999</v>
      </c>
    </row>
    <row r="45" spans="1:8" x14ac:dyDescent="0.25">
      <c r="A45">
        <v>2</v>
      </c>
      <c r="B45">
        <v>25.348299999999998</v>
      </c>
      <c r="C45">
        <v>25.4405</v>
      </c>
      <c r="D45">
        <v>20.6357</v>
      </c>
      <c r="E45">
        <v>4</v>
      </c>
      <c r="F45">
        <v>83.571100000000001</v>
      </c>
      <c r="G45">
        <v>88.096900000000005</v>
      </c>
      <c r="H45">
        <v>23.3459</v>
      </c>
    </row>
    <row r="46" spans="1:8" x14ac:dyDescent="0.25">
      <c r="A46">
        <v>2</v>
      </c>
      <c r="B46">
        <v>25.348299999999998</v>
      </c>
      <c r="C46">
        <v>25.4405</v>
      </c>
      <c r="D46">
        <v>20.6357</v>
      </c>
      <c r="E46">
        <v>5</v>
      </c>
      <c r="F46">
        <v>65.779899999999998</v>
      </c>
      <c r="G46">
        <v>63.980600000000003</v>
      </c>
      <c r="H46">
        <v>18.809699999999999</v>
      </c>
    </row>
    <row r="47" spans="1:8" x14ac:dyDescent="0.25">
      <c r="A47">
        <v>2</v>
      </c>
      <c r="B47">
        <v>25.616800000000001</v>
      </c>
      <c r="C47">
        <v>25.621500000000001</v>
      </c>
      <c r="D47">
        <v>20.9192</v>
      </c>
      <c r="E47">
        <v>1</v>
      </c>
      <c r="F47">
        <v>131.81450000000001</v>
      </c>
      <c r="G47">
        <v>129.94319999999999</v>
      </c>
      <c r="H47">
        <v>41.415700000000001</v>
      </c>
    </row>
    <row r="48" spans="1:8" x14ac:dyDescent="0.25">
      <c r="A48">
        <v>2</v>
      </c>
      <c r="B48">
        <v>25.616800000000001</v>
      </c>
      <c r="C48">
        <v>25.621500000000001</v>
      </c>
      <c r="D48">
        <v>20.9192</v>
      </c>
      <c r="E48">
        <v>2</v>
      </c>
      <c r="F48">
        <v>74.385400000000004</v>
      </c>
      <c r="G48">
        <v>79.326999999999998</v>
      </c>
      <c r="H48">
        <v>40.074199999999998</v>
      </c>
    </row>
    <row r="49" spans="1:8" x14ac:dyDescent="0.25">
      <c r="A49">
        <v>2</v>
      </c>
      <c r="B49">
        <v>25.616800000000001</v>
      </c>
      <c r="C49">
        <v>25.621500000000001</v>
      </c>
      <c r="D49">
        <v>20.9192</v>
      </c>
      <c r="E49">
        <v>3</v>
      </c>
      <c r="F49">
        <v>48.972200000000001</v>
      </c>
      <c r="G49">
        <v>52.3367</v>
      </c>
      <c r="H49">
        <v>34.862900000000003</v>
      </c>
    </row>
    <row r="50" spans="1:8" x14ac:dyDescent="0.25">
      <c r="A50">
        <v>2</v>
      </c>
      <c r="B50">
        <v>25.616800000000001</v>
      </c>
      <c r="C50">
        <v>25.621500000000001</v>
      </c>
      <c r="D50">
        <v>20.9192</v>
      </c>
      <c r="E50">
        <v>4</v>
      </c>
      <c r="F50">
        <v>85.704899999999995</v>
      </c>
      <c r="G50">
        <v>95.178200000000004</v>
      </c>
      <c r="H50">
        <v>41.329599999999999</v>
      </c>
    </row>
    <row r="51" spans="1:8" x14ac:dyDescent="0.25">
      <c r="A51">
        <v>2</v>
      </c>
      <c r="B51">
        <v>25.616800000000001</v>
      </c>
      <c r="C51">
        <v>25.621500000000001</v>
      </c>
      <c r="D51">
        <v>20.9192</v>
      </c>
      <c r="E51">
        <v>5</v>
      </c>
      <c r="F51">
        <v>66.744</v>
      </c>
      <c r="G51">
        <v>68.763400000000004</v>
      </c>
      <c r="H51">
        <v>28.330500000000001</v>
      </c>
    </row>
    <row r="52" spans="1:8" x14ac:dyDescent="0.25">
      <c r="A52">
        <v>3</v>
      </c>
      <c r="B52">
        <v>25.753</v>
      </c>
      <c r="C52">
        <v>25.886800000000001</v>
      </c>
      <c r="D52">
        <v>19.525400000000001</v>
      </c>
      <c r="E52">
        <v>1</v>
      </c>
      <c r="F52">
        <v>158.613</v>
      </c>
      <c r="G52">
        <v>185.63929999999999</v>
      </c>
      <c r="H52">
        <v>59.299599999999998</v>
      </c>
    </row>
    <row r="53" spans="1:8" x14ac:dyDescent="0.25">
      <c r="A53">
        <v>3</v>
      </c>
      <c r="B53">
        <v>25.753</v>
      </c>
      <c r="C53">
        <v>25.886800000000001</v>
      </c>
      <c r="D53">
        <v>19.525400000000001</v>
      </c>
      <c r="E53">
        <v>2</v>
      </c>
      <c r="F53">
        <v>81.211200000000005</v>
      </c>
      <c r="G53">
        <v>83.025499999999994</v>
      </c>
      <c r="H53">
        <v>36.734299999999998</v>
      </c>
    </row>
    <row r="54" spans="1:8" x14ac:dyDescent="0.25">
      <c r="A54">
        <v>3</v>
      </c>
      <c r="B54">
        <v>25.753</v>
      </c>
      <c r="C54">
        <v>25.886800000000001</v>
      </c>
      <c r="D54">
        <v>19.525400000000001</v>
      </c>
      <c r="E54">
        <v>3</v>
      </c>
      <c r="F54">
        <v>42.482799999999997</v>
      </c>
      <c r="G54">
        <v>42.813800000000001</v>
      </c>
      <c r="H54">
        <v>19.587900000000001</v>
      </c>
    </row>
    <row r="55" spans="1:8" x14ac:dyDescent="0.25">
      <c r="A55">
        <v>3</v>
      </c>
      <c r="B55">
        <v>25.753</v>
      </c>
      <c r="C55">
        <v>25.886800000000001</v>
      </c>
      <c r="D55">
        <v>19.525400000000001</v>
      </c>
      <c r="E55">
        <v>4</v>
      </c>
      <c r="F55">
        <v>89.961399999999998</v>
      </c>
      <c r="G55">
        <v>88.415499999999994</v>
      </c>
      <c r="H55">
        <v>42.7286</v>
      </c>
    </row>
    <row r="56" spans="1:8" x14ac:dyDescent="0.25">
      <c r="A56">
        <v>3</v>
      </c>
      <c r="B56">
        <v>25.753</v>
      </c>
      <c r="C56">
        <v>25.886800000000001</v>
      </c>
      <c r="D56">
        <v>19.525400000000001</v>
      </c>
      <c r="E56">
        <v>5</v>
      </c>
      <c r="F56">
        <v>72.075000000000003</v>
      </c>
      <c r="G56">
        <v>71.217500000000001</v>
      </c>
      <c r="H56">
        <v>30.093499999999999</v>
      </c>
    </row>
    <row r="57" spans="1:8" x14ac:dyDescent="0.25">
      <c r="A57">
        <v>3</v>
      </c>
      <c r="B57">
        <v>26.064</v>
      </c>
      <c r="C57">
        <v>25.432200000000002</v>
      </c>
      <c r="D57">
        <v>20.517499999999998</v>
      </c>
      <c r="E57">
        <v>1</v>
      </c>
      <c r="F57">
        <v>180.31870000000001</v>
      </c>
      <c r="G57">
        <v>150.03569999999999</v>
      </c>
      <c r="H57">
        <v>84.130099999999999</v>
      </c>
    </row>
    <row r="58" spans="1:8" x14ac:dyDescent="0.25">
      <c r="A58">
        <v>3</v>
      </c>
      <c r="B58">
        <v>26.064</v>
      </c>
      <c r="C58">
        <v>25.432200000000002</v>
      </c>
      <c r="D58">
        <v>20.517499999999998</v>
      </c>
      <c r="E58">
        <v>2</v>
      </c>
      <c r="F58">
        <v>81.6464</v>
      </c>
      <c r="G58">
        <v>89.145899999999997</v>
      </c>
      <c r="H58">
        <v>30.400200000000002</v>
      </c>
    </row>
    <row r="59" spans="1:8" x14ac:dyDescent="0.25">
      <c r="A59">
        <v>3</v>
      </c>
      <c r="B59">
        <v>26.064</v>
      </c>
      <c r="C59">
        <v>25.432200000000002</v>
      </c>
      <c r="D59">
        <v>20.517499999999998</v>
      </c>
      <c r="E59">
        <v>3</v>
      </c>
      <c r="F59">
        <v>41.736600000000003</v>
      </c>
      <c r="G59">
        <v>43.1036</v>
      </c>
      <c r="H59">
        <v>28.443100000000001</v>
      </c>
    </row>
    <row r="60" spans="1:8" x14ac:dyDescent="0.25">
      <c r="A60">
        <v>3</v>
      </c>
      <c r="B60">
        <v>26.064</v>
      </c>
      <c r="C60">
        <v>25.432200000000002</v>
      </c>
      <c r="D60">
        <v>20.517499999999998</v>
      </c>
      <c r="E60">
        <v>4</v>
      </c>
      <c r="F60">
        <v>91.944599999999994</v>
      </c>
      <c r="G60">
        <v>89.191100000000006</v>
      </c>
      <c r="H60">
        <v>30.515899999999998</v>
      </c>
    </row>
    <row r="61" spans="1:8" x14ac:dyDescent="0.25">
      <c r="A61">
        <v>3</v>
      </c>
      <c r="B61">
        <v>26.064</v>
      </c>
      <c r="C61">
        <v>25.432200000000002</v>
      </c>
      <c r="D61">
        <v>20.517499999999998</v>
      </c>
      <c r="E61">
        <v>5</v>
      </c>
      <c r="F61">
        <v>72.460700000000003</v>
      </c>
      <c r="G61">
        <v>72.213099999999997</v>
      </c>
      <c r="H61">
        <v>26.0244</v>
      </c>
    </row>
    <row r="62" spans="1:8" x14ac:dyDescent="0.25">
      <c r="A62">
        <v>3</v>
      </c>
      <c r="B62">
        <v>25.9253</v>
      </c>
      <c r="C62">
        <v>26.0426</v>
      </c>
      <c r="D62">
        <v>21.102499999999999</v>
      </c>
      <c r="E62">
        <v>1</v>
      </c>
      <c r="F62">
        <v>177.67789999999999</v>
      </c>
      <c r="G62">
        <v>168.11009999999999</v>
      </c>
      <c r="H62">
        <v>59.919800000000002</v>
      </c>
    </row>
    <row r="63" spans="1:8" x14ac:dyDescent="0.25">
      <c r="A63">
        <v>3</v>
      </c>
      <c r="B63">
        <v>25.9253</v>
      </c>
      <c r="C63">
        <v>26.0426</v>
      </c>
      <c r="D63">
        <v>21.102499999999999</v>
      </c>
      <c r="E63">
        <v>2</v>
      </c>
      <c r="F63">
        <v>80.704999999999998</v>
      </c>
      <c r="G63">
        <v>80.481999999999999</v>
      </c>
      <c r="H63">
        <v>42.564700000000002</v>
      </c>
    </row>
    <row r="64" spans="1:8" x14ac:dyDescent="0.25">
      <c r="A64">
        <v>3</v>
      </c>
      <c r="B64">
        <v>25.9253</v>
      </c>
      <c r="C64">
        <v>26.0426</v>
      </c>
      <c r="D64">
        <v>21.102499999999999</v>
      </c>
      <c r="E64">
        <v>3</v>
      </c>
      <c r="F64">
        <v>41.361899999999999</v>
      </c>
      <c r="G64">
        <v>41.877699999999997</v>
      </c>
      <c r="H64">
        <v>24.595199999999998</v>
      </c>
    </row>
    <row r="65" spans="1:8" x14ac:dyDescent="0.25">
      <c r="A65">
        <v>3</v>
      </c>
      <c r="B65">
        <v>25.9253</v>
      </c>
      <c r="C65">
        <v>26.0426</v>
      </c>
      <c r="D65">
        <v>21.102499999999999</v>
      </c>
      <c r="E65">
        <v>4</v>
      </c>
      <c r="F65">
        <v>87.013000000000005</v>
      </c>
      <c r="G65">
        <v>89.812600000000003</v>
      </c>
      <c r="H65">
        <v>41.631</v>
      </c>
    </row>
    <row r="66" spans="1:8" x14ac:dyDescent="0.25">
      <c r="A66">
        <v>3</v>
      </c>
      <c r="B66">
        <v>25.9253</v>
      </c>
      <c r="C66">
        <v>26.0426</v>
      </c>
      <c r="D66">
        <v>21.102499999999999</v>
      </c>
      <c r="E66">
        <v>5</v>
      </c>
      <c r="F66">
        <v>72.0124</v>
      </c>
      <c r="G66">
        <v>72.464299999999994</v>
      </c>
      <c r="H66">
        <v>31.181999999999999</v>
      </c>
    </row>
    <row r="67" spans="1:8" x14ac:dyDescent="0.25">
      <c r="A67">
        <v>3</v>
      </c>
      <c r="B67">
        <v>25.7728</v>
      </c>
      <c r="C67">
        <v>25.795400000000001</v>
      </c>
      <c r="D67">
        <v>19.531099999999999</v>
      </c>
      <c r="E67">
        <v>1</v>
      </c>
      <c r="F67">
        <v>157.9025</v>
      </c>
      <c r="G67">
        <v>141.13310000000001</v>
      </c>
      <c r="H67">
        <v>61.572600000000001</v>
      </c>
    </row>
    <row r="68" spans="1:8" x14ac:dyDescent="0.25">
      <c r="A68">
        <v>3</v>
      </c>
      <c r="B68">
        <v>25.7728</v>
      </c>
      <c r="C68">
        <v>25.795400000000001</v>
      </c>
      <c r="D68">
        <v>19.531099999999999</v>
      </c>
      <c r="E68">
        <v>2</v>
      </c>
      <c r="F68">
        <v>82.709400000000002</v>
      </c>
      <c r="G68">
        <v>85.406199999999998</v>
      </c>
      <c r="H68">
        <v>42.796399999999998</v>
      </c>
    </row>
    <row r="69" spans="1:8" x14ac:dyDescent="0.25">
      <c r="A69">
        <v>3</v>
      </c>
      <c r="B69">
        <v>25.7728</v>
      </c>
      <c r="C69">
        <v>25.795400000000001</v>
      </c>
      <c r="D69">
        <v>19.531099999999999</v>
      </c>
      <c r="E69">
        <v>3</v>
      </c>
      <c r="F69">
        <v>42.627899999999997</v>
      </c>
      <c r="G69">
        <v>42.693300000000001</v>
      </c>
      <c r="H69">
        <v>22.416599999999999</v>
      </c>
    </row>
    <row r="70" spans="1:8" x14ac:dyDescent="0.25">
      <c r="A70">
        <v>3</v>
      </c>
      <c r="B70">
        <v>25.7728</v>
      </c>
      <c r="C70">
        <v>25.795400000000001</v>
      </c>
      <c r="D70">
        <v>19.531099999999999</v>
      </c>
      <c r="E70">
        <v>4</v>
      </c>
      <c r="F70">
        <v>88.503399999999999</v>
      </c>
      <c r="G70">
        <v>91.2286</v>
      </c>
      <c r="H70">
        <v>35.597200000000001</v>
      </c>
    </row>
    <row r="71" spans="1:8" x14ac:dyDescent="0.25">
      <c r="A71">
        <v>3</v>
      </c>
      <c r="B71">
        <v>25.7728</v>
      </c>
      <c r="C71">
        <v>25.795400000000001</v>
      </c>
      <c r="D71">
        <v>19.531099999999999</v>
      </c>
      <c r="E71">
        <v>5</v>
      </c>
      <c r="F71">
        <v>70.348299999999995</v>
      </c>
      <c r="G71">
        <v>72.619799999999998</v>
      </c>
      <c r="H71">
        <v>28.933599999999998</v>
      </c>
    </row>
    <row r="72" spans="1:8" x14ac:dyDescent="0.25">
      <c r="A72">
        <v>3</v>
      </c>
      <c r="B72">
        <v>25.710599999999999</v>
      </c>
      <c r="C72">
        <v>25.558599999999998</v>
      </c>
      <c r="D72">
        <v>20.107700000000001</v>
      </c>
      <c r="E72">
        <v>1</v>
      </c>
      <c r="F72">
        <v>155.578</v>
      </c>
      <c r="G72">
        <v>195.08580000000001</v>
      </c>
      <c r="H72">
        <v>63.277500000000003</v>
      </c>
    </row>
    <row r="73" spans="1:8" x14ac:dyDescent="0.25">
      <c r="A73">
        <v>3</v>
      </c>
      <c r="B73">
        <v>25.710599999999999</v>
      </c>
      <c r="C73">
        <v>25.558599999999998</v>
      </c>
      <c r="D73">
        <v>20.107700000000001</v>
      </c>
      <c r="E73">
        <v>2</v>
      </c>
      <c r="F73">
        <v>81.311899999999994</v>
      </c>
      <c r="G73">
        <v>87.022999999999996</v>
      </c>
      <c r="H73">
        <v>38.021799999999999</v>
      </c>
    </row>
    <row r="74" spans="1:8" x14ac:dyDescent="0.25">
      <c r="A74">
        <v>3</v>
      </c>
      <c r="B74">
        <v>25.710599999999999</v>
      </c>
      <c r="C74">
        <v>25.558599999999998</v>
      </c>
      <c r="D74">
        <v>20.107700000000001</v>
      </c>
      <c r="E74">
        <v>3</v>
      </c>
      <c r="F74">
        <v>42.110999999999997</v>
      </c>
      <c r="G74">
        <v>44.683199999999999</v>
      </c>
      <c r="H74">
        <v>25.3216</v>
      </c>
    </row>
    <row r="75" spans="1:8" x14ac:dyDescent="0.25">
      <c r="A75">
        <v>3</v>
      </c>
      <c r="B75">
        <v>25.710599999999999</v>
      </c>
      <c r="C75">
        <v>25.558599999999998</v>
      </c>
      <c r="D75">
        <v>20.107700000000001</v>
      </c>
      <c r="E75">
        <v>4</v>
      </c>
      <c r="F75">
        <v>90.781700000000001</v>
      </c>
      <c r="G75">
        <v>91.962000000000003</v>
      </c>
      <c r="H75">
        <v>36.693899999999999</v>
      </c>
    </row>
    <row r="76" spans="1:8" x14ac:dyDescent="0.25">
      <c r="A76">
        <v>3</v>
      </c>
      <c r="B76">
        <v>25.710599999999999</v>
      </c>
      <c r="C76">
        <v>25.558599999999998</v>
      </c>
      <c r="D76">
        <v>20.107700000000001</v>
      </c>
      <c r="E76">
        <v>5</v>
      </c>
      <c r="F76">
        <v>73.258700000000005</v>
      </c>
      <c r="G76">
        <v>73.703699999999998</v>
      </c>
      <c r="H76">
        <v>31.130099999999999</v>
      </c>
    </row>
    <row r="77" spans="1:8" x14ac:dyDescent="0.25">
      <c r="A77">
        <v>4</v>
      </c>
      <c r="B77">
        <v>37.0672</v>
      </c>
      <c r="C77">
        <v>37.369100000000003</v>
      </c>
      <c r="D77">
        <v>17.72</v>
      </c>
      <c r="E77">
        <v>1</v>
      </c>
      <c r="F77">
        <v>208.2809</v>
      </c>
      <c r="G77">
        <v>266.9821</v>
      </c>
      <c r="H77">
        <v>64.861000000000004</v>
      </c>
    </row>
    <row r="78" spans="1:8" x14ac:dyDescent="0.25">
      <c r="A78">
        <v>4</v>
      </c>
      <c r="B78">
        <v>37.0672</v>
      </c>
      <c r="C78">
        <v>37.369100000000003</v>
      </c>
      <c r="D78">
        <v>17.72</v>
      </c>
      <c r="E78">
        <v>2</v>
      </c>
      <c r="F78">
        <v>98.948300000000003</v>
      </c>
      <c r="G78">
        <v>102.8604</v>
      </c>
      <c r="H78">
        <v>27.743200000000002</v>
      </c>
    </row>
    <row r="79" spans="1:8" x14ac:dyDescent="0.25">
      <c r="A79">
        <v>4</v>
      </c>
      <c r="B79">
        <v>37.0672</v>
      </c>
      <c r="C79">
        <v>37.369100000000003</v>
      </c>
      <c r="D79">
        <v>17.72</v>
      </c>
      <c r="E79">
        <v>3</v>
      </c>
      <c r="F79">
        <v>79.313299999999998</v>
      </c>
      <c r="G79">
        <v>79.662599999999998</v>
      </c>
      <c r="H79">
        <v>17.685400000000001</v>
      </c>
    </row>
    <row r="80" spans="1:8" x14ac:dyDescent="0.25">
      <c r="A80">
        <v>4</v>
      </c>
      <c r="B80">
        <v>37.0672</v>
      </c>
      <c r="C80">
        <v>37.369100000000003</v>
      </c>
      <c r="D80">
        <v>17.72</v>
      </c>
      <c r="E80">
        <v>4</v>
      </c>
      <c r="F80">
        <v>37.792099999999998</v>
      </c>
      <c r="G80">
        <v>37.959899999999998</v>
      </c>
      <c r="H80">
        <v>20.137799999999999</v>
      </c>
    </row>
    <row r="81" spans="1:8" x14ac:dyDescent="0.25">
      <c r="A81">
        <v>4</v>
      </c>
      <c r="B81">
        <v>37.0672</v>
      </c>
      <c r="C81">
        <v>37.369100000000003</v>
      </c>
      <c r="D81">
        <v>17.72</v>
      </c>
      <c r="E81">
        <v>5</v>
      </c>
      <c r="F81">
        <v>41.101700000000001</v>
      </c>
      <c r="G81">
        <v>43.116199999999999</v>
      </c>
      <c r="H81">
        <v>18.596399999999999</v>
      </c>
    </row>
    <row r="82" spans="1:8" x14ac:dyDescent="0.25">
      <c r="A82">
        <v>4</v>
      </c>
      <c r="B82">
        <v>37.543300000000002</v>
      </c>
      <c r="C82">
        <v>37.418799999999997</v>
      </c>
      <c r="D82">
        <v>17.631599999999999</v>
      </c>
      <c r="E82">
        <v>1</v>
      </c>
      <c r="F82">
        <v>343.7921</v>
      </c>
      <c r="G82">
        <v>297.12630000000001</v>
      </c>
      <c r="H82">
        <v>51.650199999999998</v>
      </c>
    </row>
    <row r="83" spans="1:8" x14ac:dyDescent="0.25">
      <c r="A83">
        <v>4</v>
      </c>
      <c r="B83">
        <v>37.543300000000002</v>
      </c>
      <c r="C83">
        <v>37.418799999999997</v>
      </c>
      <c r="D83">
        <v>17.631599999999999</v>
      </c>
      <c r="E83">
        <v>2</v>
      </c>
      <c r="F83">
        <v>129.30930000000001</v>
      </c>
      <c r="G83">
        <v>101.6251</v>
      </c>
      <c r="H83">
        <v>42.372700000000002</v>
      </c>
    </row>
    <row r="84" spans="1:8" x14ac:dyDescent="0.25">
      <c r="A84">
        <v>4</v>
      </c>
      <c r="B84">
        <v>37.543300000000002</v>
      </c>
      <c r="C84">
        <v>37.418799999999997</v>
      </c>
      <c r="D84">
        <v>17.631599999999999</v>
      </c>
      <c r="E84">
        <v>3</v>
      </c>
      <c r="F84">
        <v>80.629099999999994</v>
      </c>
      <c r="G84">
        <v>78.744600000000005</v>
      </c>
      <c r="H84">
        <v>21.664300000000001</v>
      </c>
    </row>
    <row r="85" spans="1:8" x14ac:dyDescent="0.25">
      <c r="A85">
        <v>4</v>
      </c>
      <c r="B85">
        <v>37.543300000000002</v>
      </c>
      <c r="C85">
        <v>37.418799999999997</v>
      </c>
      <c r="D85">
        <v>17.631599999999999</v>
      </c>
      <c r="E85">
        <v>4</v>
      </c>
      <c r="F85">
        <v>37.526800000000001</v>
      </c>
      <c r="G85">
        <v>37.065800000000003</v>
      </c>
      <c r="H85">
        <v>19.605499999999999</v>
      </c>
    </row>
    <row r="86" spans="1:8" x14ac:dyDescent="0.25">
      <c r="A86">
        <v>4</v>
      </c>
      <c r="B86">
        <v>37.543300000000002</v>
      </c>
      <c r="C86">
        <v>37.418799999999997</v>
      </c>
      <c r="D86">
        <v>17.631599999999999</v>
      </c>
      <c r="E86">
        <v>5</v>
      </c>
      <c r="F86">
        <v>42.2331</v>
      </c>
      <c r="G86">
        <v>41.999299999999998</v>
      </c>
      <c r="H86">
        <v>19.744199999999999</v>
      </c>
    </row>
    <row r="87" spans="1:8" x14ac:dyDescent="0.25">
      <c r="A87">
        <v>4</v>
      </c>
      <c r="B87">
        <v>38.091500000000003</v>
      </c>
      <c r="C87">
        <v>37.629300000000001</v>
      </c>
      <c r="D87">
        <v>16.871300000000002</v>
      </c>
      <c r="E87">
        <v>1</v>
      </c>
      <c r="F87">
        <v>201.98419999999999</v>
      </c>
      <c r="G87">
        <v>299.20389999999998</v>
      </c>
      <c r="H87">
        <v>38.147100000000002</v>
      </c>
    </row>
    <row r="88" spans="1:8" x14ac:dyDescent="0.25">
      <c r="A88">
        <v>4</v>
      </c>
      <c r="B88">
        <v>38.091500000000003</v>
      </c>
      <c r="C88">
        <v>37.629300000000001</v>
      </c>
      <c r="D88">
        <v>16.871300000000002</v>
      </c>
      <c r="E88">
        <v>2</v>
      </c>
      <c r="F88">
        <v>97.006399999999999</v>
      </c>
      <c r="G88">
        <v>113.6182</v>
      </c>
      <c r="H88">
        <v>26.678699999999999</v>
      </c>
    </row>
    <row r="89" spans="1:8" x14ac:dyDescent="0.25">
      <c r="A89">
        <v>4</v>
      </c>
      <c r="B89">
        <v>38.091500000000003</v>
      </c>
      <c r="C89">
        <v>37.629300000000001</v>
      </c>
      <c r="D89">
        <v>16.871300000000002</v>
      </c>
      <c r="E89">
        <v>3</v>
      </c>
      <c r="F89">
        <v>72.323499999999996</v>
      </c>
      <c r="G89">
        <v>81.773099999999999</v>
      </c>
      <c r="H89">
        <v>26.0122</v>
      </c>
    </row>
    <row r="90" spans="1:8" x14ac:dyDescent="0.25">
      <c r="A90">
        <v>4</v>
      </c>
      <c r="B90">
        <v>38.091500000000003</v>
      </c>
      <c r="C90">
        <v>37.629300000000001</v>
      </c>
      <c r="D90">
        <v>16.871300000000002</v>
      </c>
      <c r="E90">
        <v>4</v>
      </c>
      <c r="F90">
        <v>36.316000000000003</v>
      </c>
      <c r="G90">
        <v>37.649900000000002</v>
      </c>
      <c r="H90">
        <v>20.4878</v>
      </c>
    </row>
    <row r="91" spans="1:8" x14ac:dyDescent="0.25">
      <c r="A91">
        <v>4</v>
      </c>
      <c r="B91">
        <v>38.091500000000003</v>
      </c>
      <c r="C91">
        <v>37.629300000000001</v>
      </c>
      <c r="D91">
        <v>16.871300000000002</v>
      </c>
      <c r="E91">
        <v>5</v>
      </c>
      <c r="F91">
        <v>41.314599999999999</v>
      </c>
      <c r="G91">
        <v>41.942</v>
      </c>
      <c r="H91">
        <v>18.900099999999998</v>
      </c>
    </row>
    <row r="92" spans="1:8" x14ac:dyDescent="0.25">
      <c r="A92">
        <v>4</v>
      </c>
      <c r="B92">
        <v>37.865099999999998</v>
      </c>
      <c r="C92">
        <v>37.623399999999997</v>
      </c>
      <c r="D92">
        <v>17.7927</v>
      </c>
      <c r="E92">
        <v>1</v>
      </c>
      <c r="F92">
        <v>289.1592</v>
      </c>
      <c r="G92">
        <v>267.51870000000002</v>
      </c>
      <c r="H92">
        <v>52.2273</v>
      </c>
    </row>
    <row r="93" spans="1:8" x14ac:dyDescent="0.25">
      <c r="A93">
        <v>4</v>
      </c>
      <c r="B93">
        <v>37.865099999999998</v>
      </c>
      <c r="C93">
        <v>37.623399999999997</v>
      </c>
      <c r="D93">
        <v>17.7927</v>
      </c>
      <c r="E93">
        <v>2</v>
      </c>
      <c r="F93">
        <v>106.9862</v>
      </c>
      <c r="G93">
        <v>103.5437</v>
      </c>
      <c r="H93">
        <v>26.439</v>
      </c>
    </row>
    <row r="94" spans="1:8" x14ac:dyDescent="0.25">
      <c r="A94">
        <v>4</v>
      </c>
      <c r="B94">
        <v>37.865099999999998</v>
      </c>
      <c r="C94">
        <v>37.623399999999997</v>
      </c>
      <c r="D94">
        <v>17.7927</v>
      </c>
      <c r="E94">
        <v>3</v>
      </c>
      <c r="F94">
        <v>78.605000000000004</v>
      </c>
      <c r="G94">
        <v>82.200199999999995</v>
      </c>
      <c r="H94">
        <v>24.700299999999999</v>
      </c>
    </row>
    <row r="95" spans="1:8" x14ac:dyDescent="0.25">
      <c r="A95">
        <v>4</v>
      </c>
      <c r="B95">
        <v>37.865099999999998</v>
      </c>
      <c r="C95">
        <v>37.623399999999997</v>
      </c>
      <c r="D95">
        <v>17.7927</v>
      </c>
      <c r="E95">
        <v>4</v>
      </c>
      <c r="F95">
        <v>36.821199999999997</v>
      </c>
      <c r="G95">
        <v>37.030700000000003</v>
      </c>
      <c r="H95">
        <v>21.238099999999999</v>
      </c>
    </row>
    <row r="96" spans="1:8" x14ac:dyDescent="0.25">
      <c r="A96">
        <v>4</v>
      </c>
      <c r="B96">
        <v>37.865099999999998</v>
      </c>
      <c r="C96">
        <v>37.623399999999997</v>
      </c>
      <c r="D96">
        <v>17.7927</v>
      </c>
      <c r="E96">
        <v>5</v>
      </c>
      <c r="F96">
        <v>41.446199999999997</v>
      </c>
      <c r="G96">
        <v>42.697099999999999</v>
      </c>
      <c r="H96">
        <v>21.184000000000001</v>
      </c>
    </row>
    <row r="97" spans="1:8" x14ac:dyDescent="0.25">
      <c r="A97">
        <v>4</v>
      </c>
      <c r="B97">
        <v>37.737900000000003</v>
      </c>
      <c r="C97">
        <v>37.5274</v>
      </c>
      <c r="D97">
        <v>16.728400000000001</v>
      </c>
      <c r="E97">
        <v>1</v>
      </c>
      <c r="F97">
        <v>252.40979999999999</v>
      </c>
      <c r="G97">
        <v>251.47120000000001</v>
      </c>
      <c r="H97">
        <v>41.134300000000003</v>
      </c>
    </row>
    <row r="98" spans="1:8" x14ac:dyDescent="0.25">
      <c r="A98">
        <v>4</v>
      </c>
      <c r="B98">
        <v>37.737900000000003</v>
      </c>
      <c r="C98">
        <v>37.5274</v>
      </c>
      <c r="D98">
        <v>16.728400000000001</v>
      </c>
      <c r="E98">
        <v>2</v>
      </c>
      <c r="F98">
        <v>100.8608</v>
      </c>
      <c r="G98">
        <v>103.24169999999999</v>
      </c>
      <c r="H98">
        <v>47.487699999999997</v>
      </c>
    </row>
    <row r="99" spans="1:8" x14ac:dyDescent="0.25">
      <c r="A99">
        <v>4</v>
      </c>
      <c r="B99">
        <v>37.737900000000003</v>
      </c>
      <c r="C99">
        <v>37.5274</v>
      </c>
      <c r="D99">
        <v>16.728400000000001</v>
      </c>
      <c r="E99">
        <v>3</v>
      </c>
      <c r="F99">
        <v>77.575900000000004</v>
      </c>
      <c r="G99">
        <v>75.778899999999993</v>
      </c>
      <c r="H99">
        <v>25.426300000000001</v>
      </c>
    </row>
    <row r="100" spans="1:8" x14ac:dyDescent="0.25">
      <c r="A100">
        <v>4</v>
      </c>
      <c r="B100">
        <v>37.737900000000003</v>
      </c>
      <c r="C100">
        <v>37.5274</v>
      </c>
      <c r="D100">
        <v>16.728400000000001</v>
      </c>
      <c r="E100">
        <v>4</v>
      </c>
      <c r="F100">
        <v>36.930599999999998</v>
      </c>
      <c r="G100">
        <v>37.866700000000002</v>
      </c>
      <c r="H100">
        <v>19.896999999999998</v>
      </c>
    </row>
    <row r="101" spans="1:8" x14ac:dyDescent="0.25">
      <c r="A101">
        <v>4</v>
      </c>
      <c r="B101">
        <v>37.737900000000003</v>
      </c>
      <c r="C101">
        <v>37.5274</v>
      </c>
      <c r="D101">
        <v>16.728400000000001</v>
      </c>
      <c r="E101">
        <v>5</v>
      </c>
      <c r="F101">
        <v>41.660899999999998</v>
      </c>
      <c r="G101">
        <v>43.291200000000003</v>
      </c>
      <c r="H101">
        <v>17.873200000000001</v>
      </c>
    </row>
    <row r="102" spans="1:8" x14ac:dyDescent="0.25">
      <c r="A102">
        <v>5</v>
      </c>
      <c r="B102">
        <v>36.9129</v>
      </c>
      <c r="C102">
        <v>36.3748</v>
      </c>
      <c r="D102">
        <v>20.582899999999999</v>
      </c>
      <c r="E102">
        <v>1</v>
      </c>
      <c r="F102">
        <v>252.41040000000001</v>
      </c>
      <c r="G102">
        <v>231.88640000000001</v>
      </c>
      <c r="H102">
        <v>99.080399999999997</v>
      </c>
    </row>
    <row r="103" spans="1:8" x14ac:dyDescent="0.25">
      <c r="A103">
        <v>5</v>
      </c>
      <c r="B103">
        <v>36.9129</v>
      </c>
      <c r="C103">
        <v>36.3748</v>
      </c>
      <c r="D103">
        <v>20.582899999999999</v>
      </c>
      <c r="E103">
        <v>2</v>
      </c>
      <c r="F103">
        <v>111.8567</v>
      </c>
      <c r="G103">
        <v>102.7929</v>
      </c>
      <c r="H103">
        <v>55.198799999999999</v>
      </c>
    </row>
    <row r="104" spans="1:8" x14ac:dyDescent="0.25">
      <c r="A104">
        <v>5</v>
      </c>
      <c r="B104">
        <v>36.9129</v>
      </c>
      <c r="C104">
        <v>36.3748</v>
      </c>
      <c r="D104">
        <v>20.582899999999999</v>
      </c>
      <c r="E104">
        <v>3</v>
      </c>
      <c r="F104">
        <v>80.452299999999994</v>
      </c>
      <c r="G104">
        <v>77.988399999999999</v>
      </c>
      <c r="H104">
        <v>24.536899999999999</v>
      </c>
    </row>
    <row r="105" spans="1:8" x14ac:dyDescent="0.25">
      <c r="A105">
        <v>5</v>
      </c>
      <c r="B105">
        <v>36.9129</v>
      </c>
      <c r="C105">
        <v>36.3748</v>
      </c>
      <c r="D105">
        <v>20.582899999999999</v>
      </c>
      <c r="E105">
        <v>4</v>
      </c>
      <c r="F105">
        <v>35.078600000000002</v>
      </c>
      <c r="G105">
        <v>35.525399999999998</v>
      </c>
      <c r="H105">
        <v>24.991700000000002</v>
      </c>
    </row>
    <row r="106" spans="1:8" x14ac:dyDescent="0.25">
      <c r="A106">
        <v>5</v>
      </c>
      <c r="B106">
        <v>36.9129</v>
      </c>
      <c r="C106">
        <v>36.3748</v>
      </c>
      <c r="D106">
        <v>20.582899999999999</v>
      </c>
      <c r="E106">
        <v>5</v>
      </c>
      <c r="F106">
        <v>41.594099999999997</v>
      </c>
      <c r="G106">
        <v>41.536200000000001</v>
      </c>
      <c r="H106">
        <v>28.453099999999999</v>
      </c>
    </row>
    <row r="107" spans="1:8" x14ac:dyDescent="0.25">
      <c r="A107">
        <v>5</v>
      </c>
      <c r="B107">
        <v>36.667900000000003</v>
      </c>
      <c r="C107">
        <v>36.877200000000002</v>
      </c>
      <c r="D107">
        <v>19.751200000000001</v>
      </c>
      <c r="E107">
        <v>1</v>
      </c>
      <c r="F107">
        <v>247.1414</v>
      </c>
      <c r="G107">
        <v>227.7081</v>
      </c>
      <c r="H107">
        <v>101.0056</v>
      </c>
    </row>
    <row r="108" spans="1:8" x14ac:dyDescent="0.25">
      <c r="A108">
        <v>5</v>
      </c>
      <c r="B108">
        <v>36.667900000000003</v>
      </c>
      <c r="C108">
        <v>36.877200000000002</v>
      </c>
      <c r="D108">
        <v>19.751200000000001</v>
      </c>
      <c r="E108">
        <v>2</v>
      </c>
      <c r="F108">
        <v>109.5628</v>
      </c>
      <c r="G108">
        <v>107.8404</v>
      </c>
      <c r="H108">
        <v>66.004499999999993</v>
      </c>
    </row>
    <row r="109" spans="1:8" x14ac:dyDescent="0.25">
      <c r="A109">
        <v>5</v>
      </c>
      <c r="B109">
        <v>36.667900000000003</v>
      </c>
      <c r="C109">
        <v>36.877200000000002</v>
      </c>
      <c r="D109">
        <v>19.751200000000001</v>
      </c>
      <c r="E109">
        <v>3</v>
      </c>
      <c r="F109">
        <v>78.625</v>
      </c>
      <c r="G109">
        <v>76.711399999999998</v>
      </c>
      <c r="H109">
        <v>27.849399999999999</v>
      </c>
    </row>
    <row r="110" spans="1:8" x14ac:dyDescent="0.25">
      <c r="A110">
        <v>5</v>
      </c>
      <c r="B110">
        <v>36.667900000000003</v>
      </c>
      <c r="C110">
        <v>36.877200000000002</v>
      </c>
      <c r="D110">
        <v>19.751200000000001</v>
      </c>
      <c r="E110">
        <v>4</v>
      </c>
      <c r="F110">
        <v>35.735100000000003</v>
      </c>
      <c r="G110">
        <v>34.914700000000003</v>
      </c>
      <c r="H110">
        <v>24.017199999999999</v>
      </c>
    </row>
    <row r="111" spans="1:8" x14ac:dyDescent="0.25">
      <c r="A111">
        <v>5</v>
      </c>
      <c r="B111">
        <v>36.667900000000003</v>
      </c>
      <c r="C111">
        <v>36.877200000000002</v>
      </c>
      <c r="D111">
        <v>19.751200000000001</v>
      </c>
      <c r="E111">
        <v>5</v>
      </c>
      <c r="F111">
        <v>41.490600000000001</v>
      </c>
      <c r="G111">
        <v>41.519399999999997</v>
      </c>
      <c r="H111">
        <v>31.0304</v>
      </c>
    </row>
    <row r="112" spans="1:8" x14ac:dyDescent="0.25">
      <c r="A112">
        <v>5</v>
      </c>
      <c r="B112">
        <v>36.776600000000002</v>
      </c>
      <c r="C112">
        <v>36.688899999999997</v>
      </c>
      <c r="D112">
        <v>20.900600000000001</v>
      </c>
      <c r="E112">
        <v>1</v>
      </c>
      <c r="F112">
        <v>259.53680000000003</v>
      </c>
      <c r="G112">
        <v>235.97900000000001</v>
      </c>
      <c r="H112">
        <v>75.228899999999996</v>
      </c>
    </row>
    <row r="113" spans="1:8" x14ac:dyDescent="0.25">
      <c r="A113">
        <v>5</v>
      </c>
      <c r="B113">
        <v>36.776600000000002</v>
      </c>
      <c r="C113">
        <v>36.688899999999997</v>
      </c>
      <c r="D113">
        <v>20.900600000000001</v>
      </c>
      <c r="E113">
        <v>2</v>
      </c>
      <c r="F113">
        <v>114.946</v>
      </c>
      <c r="G113">
        <v>105.5879</v>
      </c>
      <c r="H113">
        <v>60.970799999999997</v>
      </c>
    </row>
    <row r="114" spans="1:8" x14ac:dyDescent="0.25">
      <c r="A114">
        <v>5</v>
      </c>
      <c r="B114">
        <v>36.776600000000002</v>
      </c>
      <c r="C114">
        <v>36.688899999999997</v>
      </c>
      <c r="D114">
        <v>20.900600000000001</v>
      </c>
      <c r="E114">
        <v>3</v>
      </c>
      <c r="F114">
        <v>82.172899999999998</v>
      </c>
      <c r="G114">
        <v>77.203199999999995</v>
      </c>
      <c r="H114">
        <v>35.043999999999997</v>
      </c>
    </row>
    <row r="115" spans="1:8" x14ac:dyDescent="0.25">
      <c r="A115">
        <v>5</v>
      </c>
      <c r="B115">
        <v>36.776600000000002</v>
      </c>
      <c r="C115">
        <v>36.688899999999997</v>
      </c>
      <c r="D115">
        <v>20.900600000000001</v>
      </c>
      <c r="E115">
        <v>4</v>
      </c>
      <c r="F115">
        <v>35.478999999999999</v>
      </c>
      <c r="G115">
        <v>34.684399999999997</v>
      </c>
      <c r="H115">
        <v>25.883800000000001</v>
      </c>
    </row>
    <row r="116" spans="1:8" x14ac:dyDescent="0.25">
      <c r="A116">
        <v>5</v>
      </c>
      <c r="B116">
        <v>36.776600000000002</v>
      </c>
      <c r="C116">
        <v>36.688899999999997</v>
      </c>
      <c r="D116">
        <v>20.900600000000001</v>
      </c>
      <c r="E116">
        <v>5</v>
      </c>
      <c r="F116">
        <v>40.952300000000001</v>
      </c>
      <c r="G116">
        <v>40.505499999999998</v>
      </c>
      <c r="H116">
        <v>29.5517</v>
      </c>
    </row>
    <row r="117" spans="1:8" x14ac:dyDescent="0.25">
      <c r="A117">
        <v>5</v>
      </c>
      <c r="B117">
        <v>37.203499999999998</v>
      </c>
      <c r="C117">
        <v>36.3001</v>
      </c>
      <c r="D117">
        <v>20.479299999999999</v>
      </c>
      <c r="E117">
        <v>1</v>
      </c>
      <c r="F117">
        <v>240.9864</v>
      </c>
      <c r="G117">
        <v>225.06270000000001</v>
      </c>
      <c r="H117">
        <v>142.988</v>
      </c>
    </row>
    <row r="118" spans="1:8" x14ac:dyDescent="0.25">
      <c r="A118">
        <v>5</v>
      </c>
      <c r="B118">
        <v>37.203499999999998</v>
      </c>
      <c r="C118">
        <v>36.3001</v>
      </c>
      <c r="D118">
        <v>20.479299999999999</v>
      </c>
      <c r="E118">
        <v>2</v>
      </c>
      <c r="F118">
        <v>115.9209</v>
      </c>
      <c r="G118">
        <v>100.04900000000001</v>
      </c>
      <c r="H118">
        <v>37.837899999999998</v>
      </c>
    </row>
    <row r="119" spans="1:8" x14ac:dyDescent="0.25">
      <c r="A119">
        <v>5</v>
      </c>
      <c r="B119">
        <v>37.203499999999998</v>
      </c>
      <c r="C119">
        <v>36.3001</v>
      </c>
      <c r="D119">
        <v>20.479299999999999</v>
      </c>
      <c r="E119">
        <v>3</v>
      </c>
      <c r="F119">
        <v>80.390699999999995</v>
      </c>
      <c r="G119">
        <v>79.303100000000001</v>
      </c>
      <c r="H119">
        <v>30.967500000000001</v>
      </c>
    </row>
    <row r="120" spans="1:8" x14ac:dyDescent="0.25">
      <c r="A120">
        <v>5</v>
      </c>
      <c r="B120">
        <v>37.203499999999998</v>
      </c>
      <c r="C120">
        <v>36.3001</v>
      </c>
      <c r="D120">
        <v>20.479299999999999</v>
      </c>
      <c r="E120">
        <v>4</v>
      </c>
      <c r="F120">
        <v>35.2181</v>
      </c>
      <c r="G120">
        <v>33.900199999999998</v>
      </c>
      <c r="H120">
        <v>24.580300000000001</v>
      </c>
    </row>
    <row r="121" spans="1:8" x14ac:dyDescent="0.25">
      <c r="A121">
        <v>5</v>
      </c>
      <c r="B121">
        <v>37.203499999999998</v>
      </c>
      <c r="C121">
        <v>36.3001</v>
      </c>
      <c r="D121">
        <v>20.479299999999999</v>
      </c>
      <c r="E121">
        <v>5</v>
      </c>
      <c r="F121">
        <v>40.504899999999999</v>
      </c>
      <c r="G121">
        <v>39.204500000000003</v>
      </c>
      <c r="H121">
        <v>23.239000000000001</v>
      </c>
    </row>
    <row r="122" spans="1:8" x14ac:dyDescent="0.25">
      <c r="A122">
        <v>5</v>
      </c>
      <c r="B122">
        <v>36.704500000000003</v>
      </c>
      <c r="C122">
        <v>36.3673</v>
      </c>
      <c r="D122">
        <v>20.343699999999998</v>
      </c>
      <c r="E122">
        <v>1</v>
      </c>
      <c r="F122">
        <v>268.23840000000001</v>
      </c>
      <c r="G122">
        <v>231.69059999999999</v>
      </c>
      <c r="H122">
        <v>54.753399999999999</v>
      </c>
    </row>
    <row r="123" spans="1:8" x14ac:dyDescent="0.25">
      <c r="A123">
        <v>5</v>
      </c>
      <c r="B123">
        <v>36.704500000000003</v>
      </c>
      <c r="C123">
        <v>36.3673</v>
      </c>
      <c r="D123">
        <v>20.343699999999998</v>
      </c>
      <c r="E123">
        <v>2</v>
      </c>
      <c r="F123">
        <v>117.1634</v>
      </c>
      <c r="G123">
        <v>102.0565</v>
      </c>
      <c r="H123">
        <v>69.259</v>
      </c>
    </row>
    <row r="124" spans="1:8" x14ac:dyDescent="0.25">
      <c r="A124">
        <v>5</v>
      </c>
      <c r="B124">
        <v>36.704500000000003</v>
      </c>
      <c r="C124">
        <v>36.3673</v>
      </c>
      <c r="D124">
        <v>20.343699999999998</v>
      </c>
      <c r="E124">
        <v>3</v>
      </c>
      <c r="F124">
        <v>82.9101</v>
      </c>
      <c r="G124">
        <v>75.792100000000005</v>
      </c>
      <c r="H124">
        <v>25.6477</v>
      </c>
    </row>
    <row r="125" spans="1:8" x14ac:dyDescent="0.25">
      <c r="A125">
        <v>5</v>
      </c>
      <c r="B125">
        <v>36.704500000000003</v>
      </c>
      <c r="C125">
        <v>36.3673</v>
      </c>
      <c r="D125">
        <v>20.343699999999998</v>
      </c>
      <c r="E125">
        <v>4</v>
      </c>
      <c r="F125">
        <v>34.8536</v>
      </c>
      <c r="G125">
        <v>35.124600000000001</v>
      </c>
      <c r="H125">
        <v>22.9528</v>
      </c>
    </row>
    <row r="126" spans="1:8" x14ac:dyDescent="0.25">
      <c r="A126">
        <v>5</v>
      </c>
      <c r="B126">
        <v>36.704500000000003</v>
      </c>
      <c r="C126">
        <v>36.3673</v>
      </c>
      <c r="D126">
        <v>20.343699999999998</v>
      </c>
      <c r="E126">
        <v>5</v>
      </c>
      <c r="F126">
        <v>41.054600000000001</v>
      </c>
      <c r="G126">
        <v>40.809100000000001</v>
      </c>
      <c r="H126">
        <v>32.080100000000002</v>
      </c>
    </row>
    <row r="127" spans="1:8" x14ac:dyDescent="0.25">
      <c r="B127">
        <f>AVERAGE(thumb__5[err_independant_train])</f>
        <v>34.874391999999979</v>
      </c>
      <c r="C127">
        <f>AVERAGE(thumb__5[err_all_dimenssion_regression_train])</f>
        <v>34.130059999999979</v>
      </c>
      <c r="D127">
        <f>AVERAGE(thumb__5[err_time_series_train])</f>
        <v>19.294039999999988</v>
      </c>
      <c r="E127">
        <f>AVERAGE(thumb__5[dataset])</f>
        <v>3</v>
      </c>
      <c r="F127">
        <f>AVERAGE(thumb__5[err_indep_regression_test_t])</f>
        <v>92.11191119999998</v>
      </c>
      <c r="G127">
        <f>AVERAGE(thumb__5[err_regression_test_t])</f>
        <v>93.343381600000015</v>
      </c>
      <c r="H127">
        <f>AVERAGE(thumb__5[err_time_series_test_t])</f>
        <v>35.676147200000003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2FC8-6169-4492-9153-D5CB29A637B2}">
  <dimension ref="A1:H127"/>
  <sheetViews>
    <sheetView topLeftCell="D106" workbookViewId="0">
      <selection activeCell="B127" sqref="B127:H127"/>
    </sheetView>
  </sheetViews>
  <sheetFormatPr defaultRowHeight="15" x14ac:dyDescent="0.25"/>
  <cols>
    <col min="1" max="1" width="8.7109375" bestFit="1" customWidth="1"/>
    <col min="2" max="2" width="23.85546875" bestFit="1" customWidth="1"/>
    <col min="3" max="3" width="36.5703125" bestFit="1" customWidth="1"/>
    <col min="4" max="4" width="22.7109375" bestFit="1" customWidth="1"/>
    <col min="5" max="5" width="9.85546875" bestFit="1" customWidth="1"/>
    <col min="6" max="6" width="29" bestFit="1" customWidth="1"/>
    <col min="7" max="7" width="22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43.839700000000001</v>
      </c>
      <c r="C2">
        <v>42.648099999999999</v>
      </c>
      <c r="D2">
        <v>17.988199999999999</v>
      </c>
      <c r="E2">
        <v>1</v>
      </c>
      <c r="F2">
        <v>154.9537</v>
      </c>
      <c r="G2">
        <v>140.33459999999999</v>
      </c>
      <c r="H2">
        <v>40.343499999999999</v>
      </c>
    </row>
    <row r="3" spans="1:8" x14ac:dyDescent="0.25">
      <c r="A3">
        <v>1</v>
      </c>
      <c r="B3">
        <v>43.839700000000001</v>
      </c>
      <c r="C3">
        <v>42.648099999999999</v>
      </c>
      <c r="D3">
        <v>17.988199999999999</v>
      </c>
      <c r="E3">
        <v>2</v>
      </c>
      <c r="F3">
        <v>77.561099999999996</v>
      </c>
      <c r="G3">
        <v>80.661100000000005</v>
      </c>
      <c r="H3">
        <v>49.436900000000001</v>
      </c>
    </row>
    <row r="4" spans="1:8" x14ac:dyDescent="0.25">
      <c r="A4">
        <v>1</v>
      </c>
      <c r="B4">
        <v>43.839700000000001</v>
      </c>
      <c r="C4">
        <v>42.648099999999999</v>
      </c>
      <c r="D4">
        <v>17.988199999999999</v>
      </c>
      <c r="E4">
        <v>3</v>
      </c>
      <c r="F4">
        <v>66.430300000000003</v>
      </c>
      <c r="G4">
        <v>63.038600000000002</v>
      </c>
      <c r="H4">
        <v>21.674900000000001</v>
      </c>
    </row>
    <row r="5" spans="1:8" x14ac:dyDescent="0.25">
      <c r="A5">
        <v>1</v>
      </c>
      <c r="B5">
        <v>43.839700000000001</v>
      </c>
      <c r="C5">
        <v>42.648099999999999</v>
      </c>
      <c r="D5">
        <v>17.988199999999999</v>
      </c>
      <c r="E5">
        <v>4</v>
      </c>
      <c r="F5">
        <v>102.9096</v>
      </c>
      <c r="G5">
        <v>102.6786</v>
      </c>
      <c r="H5">
        <v>22.721</v>
      </c>
    </row>
    <row r="6" spans="1:8" x14ac:dyDescent="0.25">
      <c r="A6">
        <v>1</v>
      </c>
      <c r="B6">
        <v>43.839700000000001</v>
      </c>
      <c r="C6">
        <v>42.648099999999999</v>
      </c>
      <c r="D6">
        <v>17.988199999999999</v>
      </c>
      <c r="E6">
        <v>5</v>
      </c>
      <c r="F6">
        <v>93.011499999999998</v>
      </c>
      <c r="G6">
        <v>96.0762</v>
      </c>
      <c r="H6">
        <v>23.198899999999998</v>
      </c>
    </row>
    <row r="7" spans="1:8" x14ac:dyDescent="0.25">
      <c r="A7">
        <v>1</v>
      </c>
      <c r="B7">
        <v>49.0944</v>
      </c>
      <c r="C7">
        <v>44.4495</v>
      </c>
      <c r="D7">
        <v>18.495699999999999</v>
      </c>
      <c r="E7">
        <v>1</v>
      </c>
      <c r="F7">
        <v>133.6533</v>
      </c>
      <c r="G7">
        <v>128.31360000000001</v>
      </c>
      <c r="H7">
        <v>56.531599999999997</v>
      </c>
    </row>
    <row r="8" spans="1:8" x14ac:dyDescent="0.25">
      <c r="A8">
        <v>1</v>
      </c>
      <c r="B8">
        <v>49.0944</v>
      </c>
      <c r="C8">
        <v>44.4495</v>
      </c>
      <c r="D8">
        <v>18.495699999999999</v>
      </c>
      <c r="E8">
        <v>2</v>
      </c>
      <c r="F8">
        <v>78.204499999999996</v>
      </c>
      <c r="G8">
        <v>80.613600000000005</v>
      </c>
      <c r="H8">
        <v>56.768099999999997</v>
      </c>
    </row>
    <row r="9" spans="1:8" x14ac:dyDescent="0.25">
      <c r="A9">
        <v>1</v>
      </c>
      <c r="B9">
        <v>49.0944</v>
      </c>
      <c r="C9">
        <v>44.4495</v>
      </c>
      <c r="D9">
        <v>18.495699999999999</v>
      </c>
      <c r="E9">
        <v>3</v>
      </c>
      <c r="F9">
        <v>53.062600000000003</v>
      </c>
      <c r="G9">
        <v>67.915199999999999</v>
      </c>
      <c r="H9">
        <v>29.641400000000001</v>
      </c>
    </row>
    <row r="10" spans="1:8" x14ac:dyDescent="0.25">
      <c r="A10">
        <v>1</v>
      </c>
      <c r="B10">
        <v>49.0944</v>
      </c>
      <c r="C10">
        <v>44.4495</v>
      </c>
      <c r="D10">
        <v>18.495699999999999</v>
      </c>
      <c r="E10">
        <v>4</v>
      </c>
      <c r="F10">
        <v>73.902500000000003</v>
      </c>
      <c r="G10">
        <v>111.5189</v>
      </c>
      <c r="H10">
        <v>24.939299999999999</v>
      </c>
    </row>
    <row r="11" spans="1:8" x14ac:dyDescent="0.25">
      <c r="A11">
        <v>1</v>
      </c>
      <c r="B11">
        <v>49.0944</v>
      </c>
      <c r="C11">
        <v>44.4495</v>
      </c>
      <c r="D11">
        <v>18.495699999999999</v>
      </c>
      <c r="E11">
        <v>5</v>
      </c>
      <c r="F11">
        <v>58.991199999999999</v>
      </c>
      <c r="G11">
        <v>117.366</v>
      </c>
      <c r="H11">
        <v>26.167000000000002</v>
      </c>
    </row>
    <row r="12" spans="1:8" x14ac:dyDescent="0.25">
      <c r="A12">
        <v>1</v>
      </c>
      <c r="B12">
        <v>48.463999999999999</v>
      </c>
      <c r="C12">
        <v>49.416899999999998</v>
      </c>
      <c r="D12">
        <v>17.7608</v>
      </c>
      <c r="E12">
        <v>1</v>
      </c>
      <c r="F12">
        <v>128.41290000000001</v>
      </c>
      <c r="G12">
        <v>133.03729999999999</v>
      </c>
      <c r="H12">
        <v>44.5548</v>
      </c>
    </row>
    <row r="13" spans="1:8" x14ac:dyDescent="0.25">
      <c r="A13">
        <v>1</v>
      </c>
      <c r="B13">
        <v>48.463999999999999</v>
      </c>
      <c r="C13">
        <v>49.416899999999998</v>
      </c>
      <c r="D13">
        <v>17.7608</v>
      </c>
      <c r="E13">
        <v>2</v>
      </c>
      <c r="F13">
        <v>80.441199999999995</v>
      </c>
      <c r="G13">
        <v>79.088800000000006</v>
      </c>
      <c r="H13">
        <v>35.223999999999997</v>
      </c>
    </row>
    <row r="14" spans="1:8" x14ac:dyDescent="0.25">
      <c r="A14">
        <v>1</v>
      </c>
      <c r="B14">
        <v>48.463999999999999</v>
      </c>
      <c r="C14">
        <v>49.416899999999998</v>
      </c>
      <c r="D14">
        <v>17.7608</v>
      </c>
      <c r="E14">
        <v>3</v>
      </c>
      <c r="F14">
        <v>52.123699999999999</v>
      </c>
      <c r="G14">
        <v>54.850700000000003</v>
      </c>
      <c r="H14">
        <v>24.072199999999999</v>
      </c>
    </row>
    <row r="15" spans="1:8" x14ac:dyDescent="0.25">
      <c r="A15">
        <v>1</v>
      </c>
      <c r="B15">
        <v>48.463999999999999</v>
      </c>
      <c r="C15">
        <v>49.416899999999998</v>
      </c>
      <c r="D15">
        <v>17.7608</v>
      </c>
      <c r="E15">
        <v>4</v>
      </c>
      <c r="F15">
        <v>83.8292</v>
      </c>
      <c r="G15">
        <v>79.663499999999999</v>
      </c>
      <c r="H15">
        <v>27.921099999999999</v>
      </c>
    </row>
    <row r="16" spans="1:8" x14ac:dyDescent="0.25">
      <c r="A16">
        <v>1</v>
      </c>
      <c r="B16">
        <v>48.463999999999999</v>
      </c>
      <c r="C16">
        <v>49.416899999999998</v>
      </c>
      <c r="D16">
        <v>17.7608</v>
      </c>
      <c r="E16">
        <v>5</v>
      </c>
      <c r="F16">
        <v>64.4803</v>
      </c>
      <c r="G16">
        <v>61.440600000000003</v>
      </c>
      <c r="H16">
        <v>26.848400000000002</v>
      </c>
    </row>
    <row r="17" spans="1:8" x14ac:dyDescent="0.25">
      <c r="A17">
        <v>1</v>
      </c>
      <c r="B17">
        <v>49.240699999999997</v>
      </c>
      <c r="C17">
        <v>43.929400000000001</v>
      </c>
      <c r="D17">
        <v>19.626999999999999</v>
      </c>
      <c r="E17">
        <v>1</v>
      </c>
      <c r="F17">
        <v>144.94550000000001</v>
      </c>
      <c r="G17">
        <v>100.02</v>
      </c>
      <c r="H17">
        <v>39.618299999999998</v>
      </c>
    </row>
    <row r="18" spans="1:8" x14ac:dyDescent="0.25">
      <c r="A18">
        <v>1</v>
      </c>
      <c r="B18">
        <v>49.240699999999997</v>
      </c>
      <c r="C18">
        <v>43.929400000000001</v>
      </c>
      <c r="D18">
        <v>19.626999999999999</v>
      </c>
      <c r="E18">
        <v>2</v>
      </c>
      <c r="F18">
        <v>79.875100000000003</v>
      </c>
      <c r="G18">
        <v>90.892899999999997</v>
      </c>
      <c r="H18">
        <v>33.295200000000001</v>
      </c>
    </row>
    <row r="19" spans="1:8" x14ac:dyDescent="0.25">
      <c r="A19">
        <v>1</v>
      </c>
      <c r="B19">
        <v>49.240699999999997</v>
      </c>
      <c r="C19">
        <v>43.929400000000001</v>
      </c>
      <c r="D19">
        <v>19.626999999999999</v>
      </c>
      <c r="E19">
        <v>3</v>
      </c>
      <c r="F19">
        <v>51.9375</v>
      </c>
      <c r="G19">
        <v>74.162599999999998</v>
      </c>
      <c r="H19">
        <v>26.9208</v>
      </c>
    </row>
    <row r="20" spans="1:8" x14ac:dyDescent="0.25">
      <c r="A20">
        <v>1</v>
      </c>
      <c r="B20">
        <v>49.240699999999997</v>
      </c>
      <c r="C20">
        <v>43.929400000000001</v>
      </c>
      <c r="D20">
        <v>19.626999999999999</v>
      </c>
      <c r="E20">
        <v>4</v>
      </c>
      <c r="F20">
        <v>75.588200000000001</v>
      </c>
      <c r="G20">
        <v>109.68940000000001</v>
      </c>
      <c r="H20">
        <v>31.847200000000001</v>
      </c>
    </row>
    <row r="21" spans="1:8" x14ac:dyDescent="0.25">
      <c r="A21">
        <v>1</v>
      </c>
      <c r="B21">
        <v>49.240699999999997</v>
      </c>
      <c r="C21">
        <v>43.929400000000001</v>
      </c>
      <c r="D21">
        <v>19.626999999999999</v>
      </c>
      <c r="E21">
        <v>5</v>
      </c>
      <c r="F21">
        <v>59.616399999999999</v>
      </c>
      <c r="G21">
        <v>91.625900000000001</v>
      </c>
      <c r="H21">
        <v>31.063300000000002</v>
      </c>
    </row>
    <row r="22" spans="1:8" x14ac:dyDescent="0.25">
      <c r="A22">
        <v>1</v>
      </c>
      <c r="B22">
        <v>49.479100000000003</v>
      </c>
      <c r="C22">
        <v>41.605800000000002</v>
      </c>
      <c r="D22">
        <v>19.3111</v>
      </c>
      <c r="E22">
        <v>1</v>
      </c>
      <c r="F22">
        <v>132.60990000000001</v>
      </c>
      <c r="G22">
        <v>142.71969999999999</v>
      </c>
      <c r="H22">
        <v>57.178100000000001</v>
      </c>
    </row>
    <row r="23" spans="1:8" x14ac:dyDescent="0.25">
      <c r="A23">
        <v>1</v>
      </c>
      <c r="B23">
        <v>49.479100000000003</v>
      </c>
      <c r="C23">
        <v>41.605800000000002</v>
      </c>
      <c r="D23">
        <v>19.3111</v>
      </c>
      <c r="E23">
        <v>2</v>
      </c>
      <c r="F23">
        <v>79.093599999999995</v>
      </c>
      <c r="G23">
        <v>81.624200000000002</v>
      </c>
      <c r="H23">
        <v>45.355899999999998</v>
      </c>
    </row>
    <row r="24" spans="1:8" x14ac:dyDescent="0.25">
      <c r="A24">
        <v>1</v>
      </c>
      <c r="B24">
        <v>49.479100000000003</v>
      </c>
      <c r="C24">
        <v>41.605800000000002</v>
      </c>
      <c r="D24">
        <v>19.3111</v>
      </c>
      <c r="E24">
        <v>3</v>
      </c>
      <c r="F24">
        <v>50.392600000000002</v>
      </c>
      <c r="G24">
        <v>75.650999999999996</v>
      </c>
      <c r="H24">
        <v>24.199100000000001</v>
      </c>
    </row>
    <row r="25" spans="1:8" x14ac:dyDescent="0.25">
      <c r="A25">
        <v>1</v>
      </c>
      <c r="B25">
        <v>49.479100000000003</v>
      </c>
      <c r="C25">
        <v>41.605800000000002</v>
      </c>
      <c r="D25">
        <v>19.3111</v>
      </c>
      <c r="E25">
        <v>4</v>
      </c>
      <c r="F25">
        <v>73.676699999999997</v>
      </c>
      <c r="G25">
        <v>121.9464</v>
      </c>
      <c r="H25">
        <v>32.975999999999999</v>
      </c>
    </row>
    <row r="26" spans="1:8" x14ac:dyDescent="0.25">
      <c r="A26">
        <v>1</v>
      </c>
      <c r="B26">
        <v>49.479100000000003</v>
      </c>
      <c r="C26">
        <v>41.605800000000002</v>
      </c>
      <c r="D26">
        <v>19.3111</v>
      </c>
      <c r="E26">
        <v>5</v>
      </c>
      <c r="F26">
        <v>58.516300000000001</v>
      </c>
      <c r="G26">
        <v>101.5085</v>
      </c>
      <c r="H26">
        <v>27.729099999999999</v>
      </c>
    </row>
    <row r="27" spans="1:8" x14ac:dyDescent="0.25">
      <c r="A27">
        <v>2</v>
      </c>
      <c r="B27">
        <v>25.351700000000001</v>
      </c>
      <c r="C27">
        <v>25.520099999999999</v>
      </c>
      <c r="D27">
        <v>22.654</v>
      </c>
      <c r="E27">
        <v>1</v>
      </c>
      <c r="F27">
        <v>135.4306</v>
      </c>
      <c r="G27">
        <v>129.6207</v>
      </c>
      <c r="H27">
        <v>86.126599999999996</v>
      </c>
    </row>
    <row r="28" spans="1:8" x14ac:dyDescent="0.25">
      <c r="A28">
        <v>2</v>
      </c>
      <c r="B28">
        <v>25.351700000000001</v>
      </c>
      <c r="C28">
        <v>25.520099999999999</v>
      </c>
      <c r="D28">
        <v>22.654</v>
      </c>
      <c r="E28">
        <v>2</v>
      </c>
      <c r="F28">
        <v>78.578800000000001</v>
      </c>
      <c r="G28">
        <v>78.159199999999998</v>
      </c>
      <c r="H28">
        <v>39.283499999999997</v>
      </c>
    </row>
    <row r="29" spans="1:8" x14ac:dyDescent="0.25">
      <c r="A29">
        <v>2</v>
      </c>
      <c r="B29">
        <v>25.351700000000001</v>
      </c>
      <c r="C29">
        <v>25.520099999999999</v>
      </c>
      <c r="D29">
        <v>22.654</v>
      </c>
      <c r="E29">
        <v>3</v>
      </c>
      <c r="F29">
        <v>49.271500000000003</v>
      </c>
      <c r="G29">
        <v>48.686</v>
      </c>
      <c r="H29">
        <v>29.306999999999999</v>
      </c>
    </row>
    <row r="30" spans="1:8" x14ac:dyDescent="0.25">
      <c r="A30">
        <v>2</v>
      </c>
      <c r="B30">
        <v>25.351700000000001</v>
      </c>
      <c r="C30">
        <v>25.520099999999999</v>
      </c>
      <c r="D30">
        <v>22.654</v>
      </c>
      <c r="E30">
        <v>4</v>
      </c>
      <c r="F30">
        <v>85.49</v>
      </c>
      <c r="G30">
        <v>87.779799999999994</v>
      </c>
      <c r="H30">
        <v>53.450200000000002</v>
      </c>
    </row>
    <row r="31" spans="1:8" x14ac:dyDescent="0.25">
      <c r="A31">
        <v>2</v>
      </c>
      <c r="B31">
        <v>25.351700000000001</v>
      </c>
      <c r="C31">
        <v>25.520099999999999</v>
      </c>
      <c r="D31">
        <v>22.654</v>
      </c>
      <c r="E31">
        <v>5</v>
      </c>
      <c r="F31">
        <v>64.979200000000006</v>
      </c>
      <c r="G31">
        <v>66.031199999999998</v>
      </c>
      <c r="H31">
        <v>33.646900000000002</v>
      </c>
    </row>
    <row r="32" spans="1:8" x14ac:dyDescent="0.25">
      <c r="A32">
        <v>2</v>
      </c>
      <c r="B32">
        <v>25.5626</v>
      </c>
      <c r="C32">
        <v>25.4343</v>
      </c>
      <c r="D32">
        <v>21.6432</v>
      </c>
      <c r="E32">
        <v>1</v>
      </c>
      <c r="F32">
        <v>135.1806</v>
      </c>
      <c r="G32">
        <v>127.0933</v>
      </c>
      <c r="H32">
        <v>50.891100000000002</v>
      </c>
    </row>
    <row r="33" spans="1:8" x14ac:dyDescent="0.25">
      <c r="A33">
        <v>2</v>
      </c>
      <c r="B33">
        <v>25.5626</v>
      </c>
      <c r="C33">
        <v>25.4343</v>
      </c>
      <c r="D33">
        <v>21.6432</v>
      </c>
      <c r="E33">
        <v>2</v>
      </c>
      <c r="F33">
        <v>77.355400000000003</v>
      </c>
      <c r="G33">
        <v>77.974000000000004</v>
      </c>
      <c r="H33">
        <v>31.504799999999999</v>
      </c>
    </row>
    <row r="34" spans="1:8" x14ac:dyDescent="0.25">
      <c r="A34">
        <v>2</v>
      </c>
      <c r="B34">
        <v>25.5626</v>
      </c>
      <c r="C34">
        <v>25.4343</v>
      </c>
      <c r="D34">
        <v>21.6432</v>
      </c>
      <c r="E34">
        <v>3</v>
      </c>
      <c r="F34">
        <v>49.322000000000003</v>
      </c>
      <c r="G34">
        <v>50.544499999999999</v>
      </c>
      <c r="H34">
        <v>22.697099999999999</v>
      </c>
    </row>
    <row r="35" spans="1:8" x14ac:dyDescent="0.25">
      <c r="A35">
        <v>2</v>
      </c>
      <c r="B35">
        <v>25.5626</v>
      </c>
      <c r="C35">
        <v>25.4343</v>
      </c>
      <c r="D35">
        <v>21.6432</v>
      </c>
      <c r="E35">
        <v>4</v>
      </c>
      <c r="F35">
        <v>88.307400000000001</v>
      </c>
      <c r="G35">
        <v>90.698700000000002</v>
      </c>
      <c r="H35">
        <v>25.243400000000001</v>
      </c>
    </row>
    <row r="36" spans="1:8" x14ac:dyDescent="0.25">
      <c r="A36">
        <v>2</v>
      </c>
      <c r="B36">
        <v>25.5626</v>
      </c>
      <c r="C36">
        <v>25.4343</v>
      </c>
      <c r="D36">
        <v>21.6432</v>
      </c>
      <c r="E36">
        <v>5</v>
      </c>
      <c r="F36">
        <v>67.355400000000003</v>
      </c>
      <c r="G36">
        <v>69.098699999999994</v>
      </c>
      <c r="H36">
        <v>19.5871</v>
      </c>
    </row>
    <row r="37" spans="1:8" x14ac:dyDescent="0.25">
      <c r="A37">
        <v>2</v>
      </c>
      <c r="B37">
        <v>25.1493</v>
      </c>
      <c r="C37">
        <v>25.142099999999999</v>
      </c>
      <c r="D37">
        <v>22.5032</v>
      </c>
      <c r="E37">
        <v>1</v>
      </c>
      <c r="F37">
        <v>124.78579999999999</v>
      </c>
      <c r="G37">
        <v>141.5804</v>
      </c>
      <c r="H37">
        <v>81.014600000000002</v>
      </c>
    </row>
    <row r="38" spans="1:8" x14ac:dyDescent="0.25">
      <c r="A38">
        <v>2</v>
      </c>
      <c r="B38">
        <v>25.1493</v>
      </c>
      <c r="C38">
        <v>25.142099999999999</v>
      </c>
      <c r="D38">
        <v>22.5032</v>
      </c>
      <c r="E38">
        <v>2</v>
      </c>
      <c r="F38">
        <v>76.188500000000005</v>
      </c>
      <c r="G38">
        <v>78.539599999999993</v>
      </c>
      <c r="H38">
        <v>31.719100000000001</v>
      </c>
    </row>
    <row r="39" spans="1:8" x14ac:dyDescent="0.25">
      <c r="A39">
        <v>2</v>
      </c>
      <c r="B39">
        <v>25.1493</v>
      </c>
      <c r="C39">
        <v>25.142099999999999</v>
      </c>
      <c r="D39">
        <v>22.5032</v>
      </c>
      <c r="E39">
        <v>3</v>
      </c>
      <c r="F39">
        <v>48.5105</v>
      </c>
      <c r="G39">
        <v>50.414700000000003</v>
      </c>
      <c r="H39">
        <v>35.580300000000001</v>
      </c>
    </row>
    <row r="40" spans="1:8" x14ac:dyDescent="0.25">
      <c r="A40">
        <v>2</v>
      </c>
      <c r="B40">
        <v>25.1493</v>
      </c>
      <c r="C40">
        <v>25.142099999999999</v>
      </c>
      <c r="D40">
        <v>22.5032</v>
      </c>
      <c r="E40">
        <v>4</v>
      </c>
      <c r="F40">
        <v>86.391000000000005</v>
      </c>
      <c r="G40">
        <v>90.236900000000006</v>
      </c>
      <c r="H40">
        <v>43.313600000000001</v>
      </c>
    </row>
    <row r="41" spans="1:8" x14ac:dyDescent="0.25">
      <c r="A41">
        <v>2</v>
      </c>
      <c r="B41">
        <v>25.1493</v>
      </c>
      <c r="C41">
        <v>25.142099999999999</v>
      </c>
      <c r="D41">
        <v>22.5032</v>
      </c>
      <c r="E41">
        <v>5</v>
      </c>
      <c r="F41">
        <v>67.506600000000006</v>
      </c>
      <c r="G41">
        <v>66.907399999999996</v>
      </c>
      <c r="H41">
        <v>32.203600000000002</v>
      </c>
    </row>
    <row r="42" spans="1:8" x14ac:dyDescent="0.25">
      <c r="A42">
        <v>2</v>
      </c>
      <c r="B42">
        <v>25.388100000000001</v>
      </c>
      <c r="C42">
        <v>25.5273</v>
      </c>
      <c r="D42">
        <v>21.886700000000001</v>
      </c>
      <c r="E42">
        <v>1</v>
      </c>
      <c r="F42">
        <v>134.965</v>
      </c>
      <c r="G42">
        <v>130.91980000000001</v>
      </c>
      <c r="H42">
        <v>52.836799999999997</v>
      </c>
    </row>
    <row r="43" spans="1:8" x14ac:dyDescent="0.25">
      <c r="A43">
        <v>2</v>
      </c>
      <c r="B43">
        <v>25.388100000000001</v>
      </c>
      <c r="C43">
        <v>25.5273</v>
      </c>
      <c r="D43">
        <v>21.886700000000001</v>
      </c>
      <c r="E43">
        <v>2</v>
      </c>
      <c r="F43">
        <v>78.581100000000006</v>
      </c>
      <c r="G43">
        <v>78.561099999999996</v>
      </c>
      <c r="H43">
        <v>32.033499999999997</v>
      </c>
    </row>
    <row r="44" spans="1:8" x14ac:dyDescent="0.25">
      <c r="A44">
        <v>2</v>
      </c>
      <c r="B44">
        <v>25.388100000000001</v>
      </c>
      <c r="C44">
        <v>25.5273</v>
      </c>
      <c r="D44">
        <v>21.886700000000001</v>
      </c>
      <c r="E44">
        <v>3</v>
      </c>
      <c r="F44">
        <v>49.245899999999999</v>
      </c>
      <c r="G44">
        <v>50.037599999999998</v>
      </c>
      <c r="H44">
        <v>27.742999999999999</v>
      </c>
    </row>
    <row r="45" spans="1:8" x14ac:dyDescent="0.25">
      <c r="A45">
        <v>2</v>
      </c>
      <c r="B45">
        <v>25.388100000000001</v>
      </c>
      <c r="C45">
        <v>25.5273</v>
      </c>
      <c r="D45">
        <v>21.886700000000001</v>
      </c>
      <c r="E45">
        <v>4</v>
      </c>
      <c r="F45">
        <v>88.9084</v>
      </c>
      <c r="G45">
        <v>89.242599999999996</v>
      </c>
      <c r="H45">
        <v>30.155799999999999</v>
      </c>
    </row>
    <row r="46" spans="1:8" x14ac:dyDescent="0.25">
      <c r="A46">
        <v>2</v>
      </c>
      <c r="B46">
        <v>25.388100000000001</v>
      </c>
      <c r="C46">
        <v>25.5273</v>
      </c>
      <c r="D46">
        <v>21.886700000000001</v>
      </c>
      <c r="E46">
        <v>5</v>
      </c>
      <c r="F46">
        <v>66.497799999999998</v>
      </c>
      <c r="G46">
        <v>68.089200000000005</v>
      </c>
      <c r="H46">
        <v>32.729199999999999</v>
      </c>
    </row>
    <row r="47" spans="1:8" x14ac:dyDescent="0.25">
      <c r="A47">
        <v>2</v>
      </c>
      <c r="B47">
        <v>25.584299999999999</v>
      </c>
      <c r="C47">
        <v>25.355599999999999</v>
      </c>
      <c r="D47">
        <v>21.630400000000002</v>
      </c>
      <c r="E47">
        <v>1</v>
      </c>
      <c r="F47">
        <v>135.71420000000001</v>
      </c>
      <c r="G47">
        <v>136.30199999999999</v>
      </c>
      <c r="H47">
        <v>69.246600000000001</v>
      </c>
    </row>
    <row r="48" spans="1:8" x14ac:dyDescent="0.25">
      <c r="A48">
        <v>2</v>
      </c>
      <c r="B48">
        <v>25.584299999999999</v>
      </c>
      <c r="C48">
        <v>25.355599999999999</v>
      </c>
      <c r="D48">
        <v>21.630400000000002</v>
      </c>
      <c r="E48">
        <v>2</v>
      </c>
      <c r="F48">
        <v>79.941699999999997</v>
      </c>
      <c r="G48">
        <v>78.715400000000002</v>
      </c>
      <c r="H48">
        <v>45.821100000000001</v>
      </c>
    </row>
    <row r="49" spans="1:8" x14ac:dyDescent="0.25">
      <c r="A49">
        <v>2</v>
      </c>
      <c r="B49">
        <v>25.584299999999999</v>
      </c>
      <c r="C49">
        <v>25.355599999999999</v>
      </c>
      <c r="D49">
        <v>21.630400000000002</v>
      </c>
      <c r="E49">
        <v>3</v>
      </c>
      <c r="F49">
        <v>49.533099999999997</v>
      </c>
      <c r="G49">
        <v>51.204799999999999</v>
      </c>
      <c r="H49">
        <v>32.923200000000001</v>
      </c>
    </row>
    <row r="50" spans="1:8" x14ac:dyDescent="0.25">
      <c r="A50">
        <v>2</v>
      </c>
      <c r="B50">
        <v>25.584299999999999</v>
      </c>
      <c r="C50">
        <v>25.355599999999999</v>
      </c>
      <c r="D50">
        <v>21.630400000000002</v>
      </c>
      <c r="E50">
        <v>4</v>
      </c>
      <c r="F50">
        <v>87.208399999999997</v>
      </c>
      <c r="G50">
        <v>89.611500000000007</v>
      </c>
      <c r="H50">
        <v>37.883099999999999</v>
      </c>
    </row>
    <row r="51" spans="1:8" x14ac:dyDescent="0.25">
      <c r="A51">
        <v>2</v>
      </c>
      <c r="B51">
        <v>25.584299999999999</v>
      </c>
      <c r="C51">
        <v>25.355599999999999</v>
      </c>
      <c r="D51">
        <v>21.630400000000002</v>
      </c>
      <c r="E51">
        <v>5</v>
      </c>
      <c r="F51">
        <v>65.938599999999994</v>
      </c>
      <c r="G51">
        <v>66.269000000000005</v>
      </c>
      <c r="H51">
        <v>30.231400000000001</v>
      </c>
    </row>
    <row r="52" spans="1:8" x14ac:dyDescent="0.25">
      <c r="A52">
        <v>3</v>
      </c>
      <c r="B52">
        <v>25.594999999999999</v>
      </c>
      <c r="C52">
        <v>25.492699999999999</v>
      </c>
      <c r="D52">
        <v>21.522099999999998</v>
      </c>
      <c r="E52">
        <v>1</v>
      </c>
      <c r="F52">
        <v>152.1542</v>
      </c>
      <c r="G52">
        <v>143.875</v>
      </c>
      <c r="H52">
        <v>64.195999999999998</v>
      </c>
    </row>
    <row r="53" spans="1:8" x14ac:dyDescent="0.25">
      <c r="A53">
        <v>3</v>
      </c>
      <c r="B53">
        <v>25.594999999999999</v>
      </c>
      <c r="C53">
        <v>25.492699999999999</v>
      </c>
      <c r="D53">
        <v>21.522099999999998</v>
      </c>
      <c r="E53">
        <v>2</v>
      </c>
      <c r="F53">
        <v>80.036799999999999</v>
      </c>
      <c r="G53">
        <v>85.623500000000007</v>
      </c>
      <c r="H53">
        <v>102.3004</v>
      </c>
    </row>
    <row r="54" spans="1:8" x14ac:dyDescent="0.25">
      <c r="A54">
        <v>3</v>
      </c>
      <c r="B54">
        <v>25.594999999999999</v>
      </c>
      <c r="C54">
        <v>25.492699999999999</v>
      </c>
      <c r="D54">
        <v>21.522099999999998</v>
      </c>
      <c r="E54">
        <v>3</v>
      </c>
      <c r="F54">
        <v>42.824100000000001</v>
      </c>
      <c r="G54">
        <v>45.197600000000001</v>
      </c>
      <c r="H54">
        <v>29.1861</v>
      </c>
    </row>
    <row r="55" spans="1:8" x14ac:dyDescent="0.25">
      <c r="A55">
        <v>3</v>
      </c>
      <c r="B55">
        <v>25.594999999999999</v>
      </c>
      <c r="C55">
        <v>25.492699999999999</v>
      </c>
      <c r="D55">
        <v>21.522099999999998</v>
      </c>
      <c r="E55">
        <v>4</v>
      </c>
      <c r="F55">
        <v>89.159000000000006</v>
      </c>
      <c r="G55">
        <v>91.03</v>
      </c>
      <c r="H55">
        <v>61.222900000000003</v>
      </c>
    </row>
    <row r="56" spans="1:8" x14ac:dyDescent="0.25">
      <c r="A56">
        <v>3</v>
      </c>
      <c r="B56">
        <v>25.594999999999999</v>
      </c>
      <c r="C56">
        <v>25.492699999999999</v>
      </c>
      <c r="D56">
        <v>21.522099999999998</v>
      </c>
      <c r="E56">
        <v>5</v>
      </c>
      <c r="F56">
        <v>71.457300000000004</v>
      </c>
      <c r="G56">
        <v>76.734300000000005</v>
      </c>
      <c r="H56">
        <v>46.430300000000003</v>
      </c>
    </row>
    <row r="57" spans="1:8" x14ac:dyDescent="0.25">
      <c r="A57">
        <v>3</v>
      </c>
      <c r="B57">
        <v>26.592300000000002</v>
      </c>
      <c r="C57">
        <v>25.454899999999999</v>
      </c>
      <c r="D57">
        <v>21.607600000000001</v>
      </c>
      <c r="E57">
        <v>1</v>
      </c>
      <c r="F57">
        <v>154.54949999999999</v>
      </c>
      <c r="G57">
        <v>143.14099999999999</v>
      </c>
      <c r="H57">
        <v>144.0163</v>
      </c>
    </row>
    <row r="58" spans="1:8" x14ac:dyDescent="0.25">
      <c r="A58">
        <v>3</v>
      </c>
      <c r="B58">
        <v>26.592300000000002</v>
      </c>
      <c r="C58">
        <v>25.454899999999999</v>
      </c>
      <c r="D58">
        <v>21.607600000000001</v>
      </c>
      <c r="E58">
        <v>2</v>
      </c>
      <c r="F58">
        <v>80.465100000000007</v>
      </c>
      <c r="G58">
        <v>84.745500000000007</v>
      </c>
      <c r="H58">
        <v>90.2453</v>
      </c>
    </row>
    <row r="59" spans="1:8" x14ac:dyDescent="0.25">
      <c r="A59">
        <v>3</v>
      </c>
      <c r="B59">
        <v>26.592300000000002</v>
      </c>
      <c r="C59">
        <v>25.454899999999999</v>
      </c>
      <c r="D59">
        <v>21.607600000000001</v>
      </c>
      <c r="E59">
        <v>3</v>
      </c>
      <c r="F59">
        <v>42.578299999999999</v>
      </c>
      <c r="G59">
        <v>42.654200000000003</v>
      </c>
      <c r="H59">
        <v>29.854099999999999</v>
      </c>
    </row>
    <row r="60" spans="1:8" x14ac:dyDescent="0.25">
      <c r="A60">
        <v>3</v>
      </c>
      <c r="B60">
        <v>26.592300000000002</v>
      </c>
      <c r="C60">
        <v>25.454899999999999</v>
      </c>
      <c r="D60">
        <v>21.607600000000001</v>
      </c>
      <c r="E60">
        <v>4</v>
      </c>
      <c r="F60">
        <v>87.087999999999994</v>
      </c>
      <c r="G60">
        <v>91.176599999999993</v>
      </c>
      <c r="H60">
        <v>92.978999999999999</v>
      </c>
    </row>
    <row r="61" spans="1:8" x14ac:dyDescent="0.25">
      <c r="A61">
        <v>3</v>
      </c>
      <c r="B61">
        <v>26.592300000000002</v>
      </c>
      <c r="C61">
        <v>25.454899999999999</v>
      </c>
      <c r="D61">
        <v>21.607600000000001</v>
      </c>
      <c r="E61">
        <v>5</v>
      </c>
      <c r="F61">
        <v>73.420599999999993</v>
      </c>
      <c r="G61">
        <v>72.411900000000003</v>
      </c>
      <c r="H61">
        <v>51.725999999999999</v>
      </c>
    </row>
    <row r="62" spans="1:8" x14ac:dyDescent="0.25">
      <c r="A62">
        <v>3</v>
      </c>
      <c r="B62">
        <v>26.278500000000001</v>
      </c>
      <c r="C62">
        <v>25.5654</v>
      </c>
      <c r="D62">
        <v>21.075299999999999</v>
      </c>
      <c r="E62">
        <v>1</v>
      </c>
      <c r="F62">
        <v>172.37889999999999</v>
      </c>
      <c r="G62">
        <v>144.0378</v>
      </c>
      <c r="H62">
        <v>163.65450000000001</v>
      </c>
    </row>
    <row r="63" spans="1:8" x14ac:dyDescent="0.25">
      <c r="A63">
        <v>3</v>
      </c>
      <c r="B63">
        <v>26.278500000000001</v>
      </c>
      <c r="C63">
        <v>25.5654</v>
      </c>
      <c r="D63">
        <v>21.075299999999999</v>
      </c>
      <c r="E63">
        <v>2</v>
      </c>
      <c r="F63">
        <v>82.067800000000005</v>
      </c>
      <c r="G63">
        <v>83.8767</v>
      </c>
      <c r="H63">
        <v>95.633600000000001</v>
      </c>
    </row>
    <row r="64" spans="1:8" x14ac:dyDescent="0.25">
      <c r="A64">
        <v>3</v>
      </c>
      <c r="B64">
        <v>26.278500000000001</v>
      </c>
      <c r="C64">
        <v>25.5654</v>
      </c>
      <c r="D64">
        <v>21.075299999999999</v>
      </c>
      <c r="E64">
        <v>3</v>
      </c>
      <c r="F64">
        <v>42.410600000000002</v>
      </c>
      <c r="G64">
        <v>42.760100000000001</v>
      </c>
      <c r="H64">
        <v>34.570399999999999</v>
      </c>
    </row>
    <row r="65" spans="1:8" x14ac:dyDescent="0.25">
      <c r="A65">
        <v>3</v>
      </c>
      <c r="B65">
        <v>26.278500000000001</v>
      </c>
      <c r="C65">
        <v>25.5654</v>
      </c>
      <c r="D65">
        <v>21.075299999999999</v>
      </c>
      <c r="E65">
        <v>4</v>
      </c>
      <c r="F65">
        <v>91.273399999999995</v>
      </c>
      <c r="G65">
        <v>94.036000000000001</v>
      </c>
      <c r="H65">
        <v>57.438000000000002</v>
      </c>
    </row>
    <row r="66" spans="1:8" x14ac:dyDescent="0.25">
      <c r="A66">
        <v>3</v>
      </c>
      <c r="B66">
        <v>26.278500000000001</v>
      </c>
      <c r="C66">
        <v>25.5654</v>
      </c>
      <c r="D66">
        <v>21.075299999999999</v>
      </c>
      <c r="E66">
        <v>5</v>
      </c>
      <c r="F66">
        <v>75.076899999999995</v>
      </c>
      <c r="G66">
        <v>77.448099999999997</v>
      </c>
      <c r="H66">
        <v>36.469000000000001</v>
      </c>
    </row>
    <row r="67" spans="1:8" x14ac:dyDescent="0.25">
      <c r="A67">
        <v>3</v>
      </c>
      <c r="B67">
        <v>26.915099999999999</v>
      </c>
      <c r="C67">
        <v>25.558499999999999</v>
      </c>
      <c r="D67">
        <v>21.469899999999999</v>
      </c>
      <c r="E67">
        <v>1</v>
      </c>
      <c r="F67">
        <v>162.279</v>
      </c>
      <c r="G67">
        <v>146.3794</v>
      </c>
      <c r="H67">
        <v>107.1885</v>
      </c>
    </row>
    <row r="68" spans="1:8" x14ac:dyDescent="0.25">
      <c r="A68">
        <v>3</v>
      </c>
      <c r="B68">
        <v>26.915099999999999</v>
      </c>
      <c r="C68">
        <v>25.558499999999999</v>
      </c>
      <c r="D68">
        <v>21.469899999999999</v>
      </c>
      <c r="E68">
        <v>2</v>
      </c>
      <c r="F68">
        <v>79.039699999999996</v>
      </c>
      <c r="G68">
        <v>87.749600000000001</v>
      </c>
      <c r="H68">
        <v>54.949199999999998</v>
      </c>
    </row>
    <row r="69" spans="1:8" x14ac:dyDescent="0.25">
      <c r="A69">
        <v>3</v>
      </c>
      <c r="B69">
        <v>26.915099999999999</v>
      </c>
      <c r="C69">
        <v>25.558499999999999</v>
      </c>
      <c r="D69">
        <v>21.469899999999999</v>
      </c>
      <c r="E69">
        <v>3</v>
      </c>
      <c r="F69">
        <v>41.622300000000003</v>
      </c>
      <c r="G69">
        <v>43.9893</v>
      </c>
      <c r="H69">
        <v>25.243400000000001</v>
      </c>
    </row>
    <row r="70" spans="1:8" x14ac:dyDescent="0.25">
      <c r="A70">
        <v>3</v>
      </c>
      <c r="B70">
        <v>26.915099999999999</v>
      </c>
      <c r="C70">
        <v>25.558499999999999</v>
      </c>
      <c r="D70">
        <v>21.469899999999999</v>
      </c>
      <c r="E70">
        <v>4</v>
      </c>
      <c r="F70">
        <v>84.589799999999997</v>
      </c>
      <c r="G70">
        <v>91.403400000000005</v>
      </c>
      <c r="H70">
        <v>43.540399999999998</v>
      </c>
    </row>
    <row r="71" spans="1:8" x14ac:dyDescent="0.25">
      <c r="A71">
        <v>3</v>
      </c>
      <c r="B71">
        <v>26.915099999999999</v>
      </c>
      <c r="C71">
        <v>25.558499999999999</v>
      </c>
      <c r="D71">
        <v>21.469899999999999</v>
      </c>
      <c r="E71">
        <v>5</v>
      </c>
      <c r="F71">
        <v>71.397999999999996</v>
      </c>
      <c r="G71">
        <v>75.948300000000003</v>
      </c>
      <c r="H71">
        <v>31.960599999999999</v>
      </c>
    </row>
    <row r="72" spans="1:8" x14ac:dyDescent="0.25">
      <c r="A72">
        <v>3</v>
      </c>
      <c r="B72">
        <v>26.856100000000001</v>
      </c>
      <c r="C72">
        <v>25.418800000000001</v>
      </c>
      <c r="D72">
        <v>21.150200000000002</v>
      </c>
      <c r="E72">
        <v>1</v>
      </c>
      <c r="F72">
        <v>148.59620000000001</v>
      </c>
      <c r="G72">
        <v>144.9897</v>
      </c>
      <c r="H72">
        <v>51.779800000000002</v>
      </c>
    </row>
    <row r="73" spans="1:8" x14ac:dyDescent="0.25">
      <c r="A73">
        <v>3</v>
      </c>
      <c r="B73">
        <v>26.856100000000001</v>
      </c>
      <c r="C73">
        <v>25.418800000000001</v>
      </c>
      <c r="D73">
        <v>21.150200000000002</v>
      </c>
      <c r="E73">
        <v>2</v>
      </c>
      <c r="F73">
        <v>81.382099999999994</v>
      </c>
      <c r="G73">
        <v>87.150599999999997</v>
      </c>
      <c r="H73">
        <v>54.043100000000003</v>
      </c>
    </row>
    <row r="74" spans="1:8" x14ac:dyDescent="0.25">
      <c r="A74">
        <v>3</v>
      </c>
      <c r="B74">
        <v>26.856100000000001</v>
      </c>
      <c r="C74">
        <v>25.418800000000001</v>
      </c>
      <c r="D74">
        <v>21.150200000000002</v>
      </c>
      <c r="E74">
        <v>3</v>
      </c>
      <c r="F74">
        <v>42.305</v>
      </c>
      <c r="G74">
        <v>42.2209</v>
      </c>
      <c r="H74">
        <v>24.837900000000001</v>
      </c>
    </row>
    <row r="75" spans="1:8" x14ac:dyDescent="0.25">
      <c r="A75">
        <v>3</v>
      </c>
      <c r="B75">
        <v>26.856100000000001</v>
      </c>
      <c r="C75">
        <v>25.418800000000001</v>
      </c>
      <c r="D75">
        <v>21.150200000000002</v>
      </c>
      <c r="E75">
        <v>4</v>
      </c>
      <c r="F75">
        <v>89.320899999999995</v>
      </c>
      <c r="G75">
        <v>93.370699999999999</v>
      </c>
      <c r="H75">
        <v>43.246000000000002</v>
      </c>
    </row>
    <row r="76" spans="1:8" x14ac:dyDescent="0.25">
      <c r="A76">
        <v>3</v>
      </c>
      <c r="B76">
        <v>26.856100000000001</v>
      </c>
      <c r="C76">
        <v>25.418800000000001</v>
      </c>
      <c r="D76">
        <v>21.150200000000002</v>
      </c>
      <c r="E76">
        <v>5</v>
      </c>
      <c r="F76">
        <v>75.123900000000006</v>
      </c>
      <c r="G76">
        <v>74.575800000000001</v>
      </c>
      <c r="H76">
        <v>33.4392</v>
      </c>
    </row>
    <row r="77" spans="1:8" x14ac:dyDescent="0.25">
      <c r="A77">
        <v>4</v>
      </c>
      <c r="B77">
        <v>37.390799999999999</v>
      </c>
      <c r="C77">
        <v>37.366900000000001</v>
      </c>
      <c r="D77">
        <v>18.246400000000001</v>
      </c>
      <c r="E77">
        <v>1</v>
      </c>
      <c r="F77">
        <v>220.0557</v>
      </c>
      <c r="G77">
        <v>251.91749999999999</v>
      </c>
      <c r="H77">
        <v>107.7328</v>
      </c>
    </row>
    <row r="78" spans="1:8" x14ac:dyDescent="0.25">
      <c r="A78">
        <v>4</v>
      </c>
      <c r="B78">
        <v>37.390799999999999</v>
      </c>
      <c r="C78">
        <v>37.366900000000001</v>
      </c>
      <c r="D78">
        <v>18.246400000000001</v>
      </c>
      <c r="E78">
        <v>2</v>
      </c>
      <c r="F78">
        <v>99.864599999999996</v>
      </c>
      <c r="G78">
        <v>101.0806</v>
      </c>
      <c r="H78">
        <v>65.595200000000006</v>
      </c>
    </row>
    <row r="79" spans="1:8" x14ac:dyDescent="0.25">
      <c r="A79">
        <v>4</v>
      </c>
      <c r="B79">
        <v>37.390799999999999</v>
      </c>
      <c r="C79">
        <v>37.366900000000001</v>
      </c>
      <c r="D79">
        <v>18.246400000000001</v>
      </c>
      <c r="E79">
        <v>3</v>
      </c>
      <c r="F79">
        <v>79.219499999999996</v>
      </c>
      <c r="G79">
        <v>79.612700000000004</v>
      </c>
      <c r="H79">
        <v>21.729600000000001</v>
      </c>
    </row>
    <row r="80" spans="1:8" x14ac:dyDescent="0.25">
      <c r="A80">
        <v>4</v>
      </c>
      <c r="B80">
        <v>37.390799999999999</v>
      </c>
      <c r="C80">
        <v>37.366900000000001</v>
      </c>
      <c r="D80">
        <v>18.246400000000001</v>
      </c>
      <c r="E80">
        <v>4</v>
      </c>
      <c r="F80">
        <v>36.130299999999998</v>
      </c>
      <c r="G80">
        <v>37.8887</v>
      </c>
      <c r="H80">
        <v>23.313500000000001</v>
      </c>
    </row>
    <row r="81" spans="1:8" x14ac:dyDescent="0.25">
      <c r="A81">
        <v>4</v>
      </c>
      <c r="B81">
        <v>37.390799999999999</v>
      </c>
      <c r="C81">
        <v>37.366900000000001</v>
      </c>
      <c r="D81">
        <v>18.246400000000001</v>
      </c>
      <c r="E81">
        <v>5</v>
      </c>
      <c r="F81">
        <v>39.945099999999996</v>
      </c>
      <c r="G81">
        <v>42.501300000000001</v>
      </c>
      <c r="H81">
        <v>19.971699999999998</v>
      </c>
    </row>
    <row r="82" spans="1:8" x14ac:dyDescent="0.25">
      <c r="A82">
        <v>4</v>
      </c>
      <c r="B82">
        <v>37.888399999999997</v>
      </c>
      <c r="C82">
        <v>37.695700000000002</v>
      </c>
      <c r="D82">
        <v>18.287099999999999</v>
      </c>
      <c r="E82">
        <v>1</v>
      </c>
      <c r="F82">
        <v>269.90750000000003</v>
      </c>
      <c r="G82">
        <v>268.85050000000001</v>
      </c>
      <c r="H82">
        <v>56.955800000000004</v>
      </c>
    </row>
    <row r="83" spans="1:8" x14ac:dyDescent="0.25">
      <c r="A83">
        <v>4</v>
      </c>
      <c r="B83">
        <v>37.888399999999997</v>
      </c>
      <c r="C83">
        <v>37.695700000000002</v>
      </c>
      <c r="D83">
        <v>18.287099999999999</v>
      </c>
      <c r="E83">
        <v>2</v>
      </c>
      <c r="F83">
        <v>103.66759999999999</v>
      </c>
      <c r="G83">
        <v>109.9029</v>
      </c>
      <c r="H83">
        <v>51.461500000000001</v>
      </c>
    </row>
    <row r="84" spans="1:8" x14ac:dyDescent="0.25">
      <c r="A84">
        <v>4</v>
      </c>
      <c r="B84">
        <v>37.888399999999997</v>
      </c>
      <c r="C84">
        <v>37.695700000000002</v>
      </c>
      <c r="D84">
        <v>18.287099999999999</v>
      </c>
      <c r="E84">
        <v>3</v>
      </c>
      <c r="F84">
        <v>79.121300000000005</v>
      </c>
      <c r="G84">
        <v>77.843400000000003</v>
      </c>
      <c r="H84">
        <v>26.900300000000001</v>
      </c>
    </row>
    <row r="85" spans="1:8" x14ac:dyDescent="0.25">
      <c r="A85">
        <v>4</v>
      </c>
      <c r="B85">
        <v>37.888399999999997</v>
      </c>
      <c r="C85">
        <v>37.695700000000002</v>
      </c>
      <c r="D85">
        <v>18.287099999999999</v>
      </c>
      <c r="E85">
        <v>4</v>
      </c>
      <c r="F85">
        <v>36.4</v>
      </c>
      <c r="G85">
        <v>35.655099999999997</v>
      </c>
      <c r="H85">
        <v>26.872199999999999</v>
      </c>
    </row>
    <row r="86" spans="1:8" x14ac:dyDescent="0.25">
      <c r="A86">
        <v>4</v>
      </c>
      <c r="B86">
        <v>37.888399999999997</v>
      </c>
      <c r="C86">
        <v>37.695700000000002</v>
      </c>
      <c r="D86">
        <v>18.287099999999999</v>
      </c>
      <c r="E86">
        <v>5</v>
      </c>
      <c r="F86">
        <v>40.880000000000003</v>
      </c>
      <c r="G86">
        <v>42.665199999999999</v>
      </c>
      <c r="H86">
        <v>21.676100000000002</v>
      </c>
    </row>
    <row r="87" spans="1:8" x14ac:dyDescent="0.25">
      <c r="A87">
        <v>4</v>
      </c>
      <c r="B87">
        <v>38.159199999999998</v>
      </c>
      <c r="C87">
        <v>37.388500000000001</v>
      </c>
      <c r="D87">
        <v>18.196400000000001</v>
      </c>
      <c r="E87">
        <v>1</v>
      </c>
      <c r="F87">
        <v>315.65649999999999</v>
      </c>
      <c r="G87">
        <v>256.613</v>
      </c>
      <c r="H87">
        <v>122.3806</v>
      </c>
    </row>
    <row r="88" spans="1:8" x14ac:dyDescent="0.25">
      <c r="A88">
        <v>4</v>
      </c>
      <c r="B88">
        <v>38.159199999999998</v>
      </c>
      <c r="C88">
        <v>37.388500000000001</v>
      </c>
      <c r="D88">
        <v>18.196400000000001</v>
      </c>
      <c r="E88">
        <v>2</v>
      </c>
      <c r="F88">
        <v>114.0946</v>
      </c>
      <c r="G88">
        <v>102.3779</v>
      </c>
      <c r="H88">
        <v>58.875399999999999</v>
      </c>
    </row>
    <row r="89" spans="1:8" x14ac:dyDescent="0.25">
      <c r="A89">
        <v>4</v>
      </c>
      <c r="B89">
        <v>38.159199999999998</v>
      </c>
      <c r="C89">
        <v>37.388500000000001</v>
      </c>
      <c r="D89">
        <v>18.196400000000001</v>
      </c>
      <c r="E89">
        <v>3</v>
      </c>
      <c r="F89">
        <v>82.0184</v>
      </c>
      <c r="G89">
        <v>77.659899999999993</v>
      </c>
      <c r="H89">
        <v>34.131</v>
      </c>
    </row>
    <row r="90" spans="1:8" x14ac:dyDescent="0.25">
      <c r="A90">
        <v>4</v>
      </c>
      <c r="B90">
        <v>38.159199999999998</v>
      </c>
      <c r="C90">
        <v>37.388500000000001</v>
      </c>
      <c r="D90">
        <v>18.196400000000001</v>
      </c>
      <c r="E90">
        <v>4</v>
      </c>
      <c r="F90">
        <v>37.754199999999997</v>
      </c>
      <c r="G90">
        <v>37.897399999999998</v>
      </c>
      <c r="H90">
        <v>23.068200000000001</v>
      </c>
    </row>
    <row r="91" spans="1:8" x14ac:dyDescent="0.25">
      <c r="A91">
        <v>4</v>
      </c>
      <c r="B91">
        <v>38.159199999999998</v>
      </c>
      <c r="C91">
        <v>37.388500000000001</v>
      </c>
      <c r="D91">
        <v>18.196400000000001</v>
      </c>
      <c r="E91">
        <v>5</v>
      </c>
      <c r="F91">
        <v>41.220999999999997</v>
      </c>
      <c r="G91">
        <v>41.924100000000003</v>
      </c>
      <c r="H91">
        <v>28.063099999999999</v>
      </c>
    </row>
    <row r="92" spans="1:8" x14ac:dyDescent="0.25">
      <c r="A92">
        <v>4</v>
      </c>
      <c r="B92">
        <v>37.528199999999998</v>
      </c>
      <c r="C92">
        <v>37.521099999999997</v>
      </c>
      <c r="D92">
        <v>17.8261</v>
      </c>
      <c r="E92">
        <v>1</v>
      </c>
      <c r="F92">
        <v>341.02519999999998</v>
      </c>
      <c r="G92">
        <v>265.90960000000001</v>
      </c>
      <c r="H92">
        <v>100.9308</v>
      </c>
    </row>
    <row r="93" spans="1:8" x14ac:dyDescent="0.25">
      <c r="A93">
        <v>4</v>
      </c>
      <c r="B93">
        <v>37.528199999999998</v>
      </c>
      <c r="C93">
        <v>37.521099999999997</v>
      </c>
      <c r="D93">
        <v>17.8261</v>
      </c>
      <c r="E93">
        <v>2</v>
      </c>
      <c r="F93">
        <v>118.9246</v>
      </c>
      <c r="G93">
        <v>103.6657</v>
      </c>
      <c r="H93">
        <v>92.974100000000007</v>
      </c>
    </row>
    <row r="94" spans="1:8" x14ac:dyDescent="0.25">
      <c r="A94">
        <v>4</v>
      </c>
      <c r="B94">
        <v>37.528199999999998</v>
      </c>
      <c r="C94">
        <v>37.521099999999997</v>
      </c>
      <c r="D94">
        <v>17.8261</v>
      </c>
      <c r="E94">
        <v>3</v>
      </c>
      <c r="F94">
        <v>86.614800000000002</v>
      </c>
      <c r="G94">
        <v>79.254000000000005</v>
      </c>
      <c r="H94">
        <v>24.950299999999999</v>
      </c>
    </row>
    <row r="95" spans="1:8" x14ac:dyDescent="0.25">
      <c r="A95">
        <v>4</v>
      </c>
      <c r="B95">
        <v>37.528199999999998</v>
      </c>
      <c r="C95">
        <v>37.521099999999997</v>
      </c>
      <c r="D95">
        <v>17.8261</v>
      </c>
      <c r="E95">
        <v>4</v>
      </c>
      <c r="F95">
        <v>37.572899999999997</v>
      </c>
      <c r="G95">
        <v>37.198500000000003</v>
      </c>
      <c r="H95">
        <v>24.028199999999998</v>
      </c>
    </row>
    <row r="96" spans="1:8" x14ac:dyDescent="0.25">
      <c r="A96">
        <v>4</v>
      </c>
      <c r="B96">
        <v>37.528199999999998</v>
      </c>
      <c r="C96">
        <v>37.521099999999997</v>
      </c>
      <c r="D96">
        <v>17.8261</v>
      </c>
      <c r="E96">
        <v>5</v>
      </c>
      <c r="F96">
        <v>41.252200000000002</v>
      </c>
      <c r="G96">
        <v>41.218600000000002</v>
      </c>
      <c r="H96">
        <v>20.4785</v>
      </c>
    </row>
    <row r="97" spans="1:8" x14ac:dyDescent="0.25">
      <c r="A97">
        <v>4</v>
      </c>
      <c r="B97">
        <v>37.656399999999998</v>
      </c>
      <c r="C97">
        <v>37.558199999999999</v>
      </c>
      <c r="D97">
        <v>18.461400000000001</v>
      </c>
      <c r="E97">
        <v>1</v>
      </c>
      <c r="F97">
        <v>274.59230000000002</v>
      </c>
      <c r="G97">
        <v>267.53480000000002</v>
      </c>
      <c r="H97">
        <v>60.024099999999997</v>
      </c>
    </row>
    <row r="98" spans="1:8" x14ac:dyDescent="0.25">
      <c r="A98">
        <v>4</v>
      </c>
      <c r="B98">
        <v>37.656399999999998</v>
      </c>
      <c r="C98">
        <v>37.558199999999999</v>
      </c>
      <c r="D98">
        <v>18.461400000000001</v>
      </c>
      <c r="E98">
        <v>2</v>
      </c>
      <c r="F98">
        <v>101.1836</v>
      </c>
      <c r="G98">
        <v>101.5166</v>
      </c>
      <c r="H98">
        <v>77.312600000000003</v>
      </c>
    </row>
    <row r="99" spans="1:8" x14ac:dyDescent="0.25">
      <c r="A99">
        <v>4</v>
      </c>
      <c r="B99">
        <v>37.656399999999998</v>
      </c>
      <c r="C99">
        <v>37.558199999999999</v>
      </c>
      <c r="D99">
        <v>18.461400000000001</v>
      </c>
      <c r="E99">
        <v>3</v>
      </c>
      <c r="F99">
        <v>77.016499999999994</v>
      </c>
      <c r="G99">
        <v>79.987099999999998</v>
      </c>
      <c r="H99">
        <v>27.948799999999999</v>
      </c>
    </row>
    <row r="100" spans="1:8" x14ac:dyDescent="0.25">
      <c r="A100">
        <v>4</v>
      </c>
      <c r="B100">
        <v>37.656399999999998</v>
      </c>
      <c r="C100">
        <v>37.558199999999999</v>
      </c>
      <c r="D100">
        <v>18.461400000000001</v>
      </c>
      <c r="E100">
        <v>4</v>
      </c>
      <c r="F100">
        <v>36.8797</v>
      </c>
      <c r="G100">
        <v>38.177199999999999</v>
      </c>
      <c r="H100">
        <v>29.996700000000001</v>
      </c>
    </row>
    <row r="101" spans="1:8" x14ac:dyDescent="0.25">
      <c r="A101">
        <v>4</v>
      </c>
      <c r="B101">
        <v>37.656399999999998</v>
      </c>
      <c r="C101">
        <v>37.558199999999999</v>
      </c>
      <c r="D101">
        <v>18.461400000000001</v>
      </c>
      <c r="E101">
        <v>5</v>
      </c>
      <c r="F101">
        <v>41.351300000000002</v>
      </c>
      <c r="G101">
        <v>44.244999999999997</v>
      </c>
      <c r="H101">
        <v>27.9588</v>
      </c>
    </row>
    <row r="102" spans="1:8" x14ac:dyDescent="0.25">
      <c r="A102">
        <v>5</v>
      </c>
      <c r="B102">
        <v>36.681800000000003</v>
      </c>
      <c r="C102">
        <v>36.341500000000003</v>
      </c>
      <c r="D102">
        <v>21.3431</v>
      </c>
      <c r="E102">
        <v>1</v>
      </c>
      <c r="F102">
        <v>258.21769999999998</v>
      </c>
      <c r="G102">
        <v>237.24289999999999</v>
      </c>
      <c r="H102">
        <v>156.40029999999999</v>
      </c>
    </row>
    <row r="103" spans="1:8" x14ac:dyDescent="0.25">
      <c r="A103">
        <v>5</v>
      </c>
      <c r="B103">
        <v>36.681800000000003</v>
      </c>
      <c r="C103">
        <v>36.341500000000003</v>
      </c>
      <c r="D103">
        <v>21.3431</v>
      </c>
      <c r="E103">
        <v>2</v>
      </c>
      <c r="F103">
        <v>115.83629999999999</v>
      </c>
      <c r="G103">
        <v>101.9284</v>
      </c>
      <c r="H103">
        <v>57.108199999999997</v>
      </c>
    </row>
    <row r="104" spans="1:8" x14ac:dyDescent="0.25">
      <c r="A104">
        <v>5</v>
      </c>
      <c r="B104">
        <v>36.681800000000003</v>
      </c>
      <c r="C104">
        <v>36.341500000000003</v>
      </c>
      <c r="D104">
        <v>21.3431</v>
      </c>
      <c r="E104">
        <v>3</v>
      </c>
      <c r="F104">
        <v>81.053200000000004</v>
      </c>
      <c r="G104">
        <v>77.323300000000003</v>
      </c>
      <c r="H104">
        <v>35.277200000000001</v>
      </c>
    </row>
    <row r="105" spans="1:8" x14ac:dyDescent="0.25">
      <c r="A105">
        <v>5</v>
      </c>
      <c r="B105">
        <v>36.681800000000003</v>
      </c>
      <c r="C105">
        <v>36.341500000000003</v>
      </c>
      <c r="D105">
        <v>21.3431</v>
      </c>
      <c r="E105">
        <v>4</v>
      </c>
      <c r="F105">
        <v>34.821199999999997</v>
      </c>
      <c r="G105">
        <v>34.246200000000002</v>
      </c>
      <c r="H105">
        <v>35.599600000000002</v>
      </c>
    </row>
    <row r="106" spans="1:8" x14ac:dyDescent="0.25">
      <c r="A106">
        <v>5</v>
      </c>
      <c r="B106">
        <v>36.681800000000003</v>
      </c>
      <c r="C106">
        <v>36.341500000000003</v>
      </c>
      <c r="D106">
        <v>21.3431</v>
      </c>
      <c r="E106">
        <v>5</v>
      </c>
      <c r="F106">
        <v>40.7498</v>
      </c>
      <c r="G106">
        <v>40.527000000000001</v>
      </c>
      <c r="H106">
        <v>28.299199999999999</v>
      </c>
    </row>
    <row r="107" spans="1:8" x14ac:dyDescent="0.25">
      <c r="A107">
        <v>5</v>
      </c>
      <c r="B107">
        <v>36.7898</v>
      </c>
      <c r="C107">
        <v>36.633200000000002</v>
      </c>
      <c r="D107">
        <v>20.753799999999998</v>
      </c>
      <c r="E107">
        <v>1</v>
      </c>
      <c r="F107">
        <v>247.97139999999999</v>
      </c>
      <c r="G107">
        <v>238.75729999999999</v>
      </c>
      <c r="H107">
        <v>155.5943</v>
      </c>
    </row>
    <row r="108" spans="1:8" x14ac:dyDescent="0.25">
      <c r="A108">
        <v>5</v>
      </c>
      <c r="B108">
        <v>36.7898</v>
      </c>
      <c r="C108">
        <v>36.633200000000002</v>
      </c>
      <c r="D108">
        <v>20.753799999999998</v>
      </c>
      <c r="E108">
        <v>2</v>
      </c>
      <c r="F108">
        <v>112.9628</v>
      </c>
      <c r="G108">
        <v>107.9889</v>
      </c>
      <c r="H108">
        <v>80.017499999999998</v>
      </c>
    </row>
    <row r="109" spans="1:8" x14ac:dyDescent="0.25">
      <c r="A109">
        <v>5</v>
      </c>
      <c r="B109">
        <v>36.7898</v>
      </c>
      <c r="C109">
        <v>36.633200000000002</v>
      </c>
      <c r="D109">
        <v>20.753799999999998</v>
      </c>
      <c r="E109">
        <v>3</v>
      </c>
      <c r="F109">
        <v>78.931899999999999</v>
      </c>
      <c r="G109">
        <v>79.265299999999996</v>
      </c>
      <c r="H109">
        <v>34.3277</v>
      </c>
    </row>
    <row r="110" spans="1:8" x14ac:dyDescent="0.25">
      <c r="A110">
        <v>5</v>
      </c>
      <c r="B110">
        <v>36.7898</v>
      </c>
      <c r="C110">
        <v>36.633200000000002</v>
      </c>
      <c r="D110">
        <v>20.753799999999998</v>
      </c>
      <c r="E110">
        <v>4</v>
      </c>
      <c r="F110">
        <v>34.949399999999997</v>
      </c>
      <c r="G110">
        <v>35.030099999999997</v>
      </c>
      <c r="H110">
        <v>24.157699999999998</v>
      </c>
    </row>
    <row r="111" spans="1:8" x14ac:dyDescent="0.25">
      <c r="A111">
        <v>5</v>
      </c>
      <c r="B111">
        <v>36.7898</v>
      </c>
      <c r="C111">
        <v>36.633200000000002</v>
      </c>
      <c r="D111">
        <v>20.753799999999998</v>
      </c>
      <c r="E111">
        <v>5</v>
      </c>
      <c r="F111">
        <v>41.0182</v>
      </c>
      <c r="G111">
        <v>41.785299999999999</v>
      </c>
      <c r="H111">
        <v>28.4468</v>
      </c>
    </row>
    <row r="112" spans="1:8" x14ac:dyDescent="0.25">
      <c r="A112">
        <v>5</v>
      </c>
      <c r="B112">
        <v>36.678899999999999</v>
      </c>
      <c r="C112">
        <v>36.6372</v>
      </c>
      <c r="D112">
        <v>21.580100000000002</v>
      </c>
      <c r="E112">
        <v>1</v>
      </c>
      <c r="F112">
        <v>249.31720000000001</v>
      </c>
      <c r="G112">
        <v>231.47909999999999</v>
      </c>
      <c r="H112">
        <v>121.02630000000001</v>
      </c>
    </row>
    <row r="113" spans="1:8" x14ac:dyDescent="0.25">
      <c r="A113">
        <v>5</v>
      </c>
      <c r="B113">
        <v>36.678899999999999</v>
      </c>
      <c r="C113">
        <v>36.6372</v>
      </c>
      <c r="D113">
        <v>21.580100000000002</v>
      </c>
      <c r="E113">
        <v>2</v>
      </c>
      <c r="F113">
        <v>114.9928</v>
      </c>
      <c r="G113">
        <v>101.7114</v>
      </c>
      <c r="H113">
        <v>76.501199999999997</v>
      </c>
    </row>
    <row r="114" spans="1:8" x14ac:dyDescent="0.25">
      <c r="A114">
        <v>5</v>
      </c>
      <c r="B114">
        <v>36.678899999999999</v>
      </c>
      <c r="C114">
        <v>36.6372</v>
      </c>
      <c r="D114">
        <v>21.580100000000002</v>
      </c>
      <c r="E114">
        <v>3</v>
      </c>
      <c r="F114">
        <v>80.818799999999996</v>
      </c>
      <c r="G114">
        <v>77.432000000000002</v>
      </c>
      <c r="H114">
        <v>53.706400000000002</v>
      </c>
    </row>
    <row r="115" spans="1:8" x14ac:dyDescent="0.25">
      <c r="A115">
        <v>5</v>
      </c>
      <c r="B115">
        <v>36.678899999999999</v>
      </c>
      <c r="C115">
        <v>36.6372</v>
      </c>
      <c r="D115">
        <v>21.580100000000002</v>
      </c>
      <c r="E115">
        <v>4</v>
      </c>
      <c r="F115">
        <v>34.8339</v>
      </c>
      <c r="G115">
        <v>35.743099999999998</v>
      </c>
      <c r="H115">
        <v>28.006799999999998</v>
      </c>
    </row>
    <row r="116" spans="1:8" x14ac:dyDescent="0.25">
      <c r="A116">
        <v>5</v>
      </c>
      <c r="B116">
        <v>36.678899999999999</v>
      </c>
      <c r="C116">
        <v>36.6372</v>
      </c>
      <c r="D116">
        <v>21.580100000000002</v>
      </c>
      <c r="E116">
        <v>5</v>
      </c>
      <c r="F116">
        <v>40.955599999999997</v>
      </c>
      <c r="G116">
        <v>41.5259</v>
      </c>
      <c r="H116">
        <v>36.270099999999999</v>
      </c>
    </row>
    <row r="117" spans="1:8" x14ac:dyDescent="0.25">
      <c r="A117">
        <v>5</v>
      </c>
      <c r="B117">
        <v>36.7956</v>
      </c>
      <c r="C117">
        <v>36.625900000000001</v>
      </c>
      <c r="D117">
        <v>21.8689</v>
      </c>
      <c r="E117">
        <v>1</v>
      </c>
      <c r="F117">
        <v>271.9083</v>
      </c>
      <c r="G117">
        <v>251.70269999999999</v>
      </c>
      <c r="H117">
        <v>77.984300000000005</v>
      </c>
    </row>
    <row r="118" spans="1:8" x14ac:dyDescent="0.25">
      <c r="A118">
        <v>5</v>
      </c>
      <c r="B118">
        <v>36.7956</v>
      </c>
      <c r="C118">
        <v>36.625900000000001</v>
      </c>
      <c r="D118">
        <v>21.8689</v>
      </c>
      <c r="E118">
        <v>2</v>
      </c>
      <c r="F118">
        <v>117.4862</v>
      </c>
      <c r="G118">
        <v>108.80589999999999</v>
      </c>
      <c r="H118">
        <v>42.808399999999999</v>
      </c>
    </row>
    <row r="119" spans="1:8" x14ac:dyDescent="0.25">
      <c r="A119">
        <v>5</v>
      </c>
      <c r="B119">
        <v>36.7956</v>
      </c>
      <c r="C119">
        <v>36.625900000000001</v>
      </c>
      <c r="D119">
        <v>21.8689</v>
      </c>
      <c r="E119">
        <v>3</v>
      </c>
      <c r="F119">
        <v>78.974199999999996</v>
      </c>
      <c r="G119">
        <v>76.774199999999993</v>
      </c>
      <c r="H119">
        <v>24.023099999999999</v>
      </c>
    </row>
    <row r="120" spans="1:8" x14ac:dyDescent="0.25">
      <c r="A120">
        <v>5</v>
      </c>
      <c r="B120">
        <v>36.7956</v>
      </c>
      <c r="C120">
        <v>36.625900000000001</v>
      </c>
      <c r="D120">
        <v>21.8689</v>
      </c>
      <c r="E120">
        <v>4</v>
      </c>
      <c r="F120">
        <v>34.3489</v>
      </c>
      <c r="G120">
        <v>35.084800000000001</v>
      </c>
      <c r="H120">
        <v>26.188500000000001</v>
      </c>
    </row>
    <row r="121" spans="1:8" x14ac:dyDescent="0.25">
      <c r="A121">
        <v>5</v>
      </c>
      <c r="B121">
        <v>36.7956</v>
      </c>
      <c r="C121">
        <v>36.625900000000001</v>
      </c>
      <c r="D121">
        <v>21.8689</v>
      </c>
      <c r="E121">
        <v>5</v>
      </c>
      <c r="F121">
        <v>40.473599999999998</v>
      </c>
      <c r="G121">
        <v>41.428800000000003</v>
      </c>
      <c r="H121">
        <v>27.826499999999999</v>
      </c>
    </row>
    <row r="122" spans="1:8" x14ac:dyDescent="0.25">
      <c r="A122">
        <v>5</v>
      </c>
      <c r="B122">
        <v>36.697600000000001</v>
      </c>
      <c r="C122">
        <v>32.1708</v>
      </c>
      <c r="D122">
        <v>23.0608</v>
      </c>
      <c r="E122">
        <v>1</v>
      </c>
      <c r="F122">
        <v>258.07600000000002</v>
      </c>
      <c r="G122">
        <v>189.8586</v>
      </c>
      <c r="H122">
        <v>105.46210000000001</v>
      </c>
    </row>
    <row r="123" spans="1:8" x14ac:dyDescent="0.25">
      <c r="A123">
        <v>5</v>
      </c>
      <c r="B123">
        <v>36.697600000000001</v>
      </c>
      <c r="C123">
        <v>32.1708</v>
      </c>
      <c r="D123">
        <v>23.0608</v>
      </c>
      <c r="E123">
        <v>2</v>
      </c>
      <c r="F123">
        <v>115.7975</v>
      </c>
      <c r="G123">
        <v>116.2099</v>
      </c>
      <c r="H123">
        <v>56.6571</v>
      </c>
    </row>
    <row r="124" spans="1:8" x14ac:dyDescent="0.25">
      <c r="A124">
        <v>5</v>
      </c>
      <c r="B124">
        <v>36.697600000000001</v>
      </c>
      <c r="C124">
        <v>32.1708</v>
      </c>
      <c r="D124">
        <v>23.0608</v>
      </c>
      <c r="E124">
        <v>3</v>
      </c>
      <c r="F124">
        <v>79.788799999999995</v>
      </c>
      <c r="G124">
        <v>73.6691</v>
      </c>
      <c r="H124">
        <v>40.5946</v>
      </c>
    </row>
    <row r="125" spans="1:8" x14ac:dyDescent="0.25">
      <c r="A125">
        <v>5</v>
      </c>
      <c r="B125">
        <v>36.697600000000001</v>
      </c>
      <c r="C125">
        <v>32.1708</v>
      </c>
      <c r="D125">
        <v>23.0608</v>
      </c>
      <c r="E125">
        <v>4</v>
      </c>
      <c r="F125">
        <v>34.783000000000001</v>
      </c>
      <c r="G125">
        <v>41.014099999999999</v>
      </c>
      <c r="H125">
        <v>30.239000000000001</v>
      </c>
    </row>
    <row r="126" spans="1:8" x14ac:dyDescent="0.25">
      <c r="A126">
        <v>5</v>
      </c>
      <c r="B126">
        <v>36.697600000000001</v>
      </c>
      <c r="C126">
        <v>32.1708</v>
      </c>
      <c r="D126">
        <v>23.0608</v>
      </c>
      <c r="E126">
        <v>5</v>
      </c>
      <c r="F126">
        <v>40.512</v>
      </c>
      <c r="G126">
        <v>46.215200000000003</v>
      </c>
      <c r="H126">
        <v>34.130200000000002</v>
      </c>
    </row>
    <row r="127" spans="1:8" x14ac:dyDescent="0.25">
      <c r="B127">
        <f>AVERAGE(thumb__7[err_independant_train])</f>
        <v>34.866304000000007</v>
      </c>
      <c r="C127">
        <f>AVERAGE(thumb__7[err_all_dimenssion_regression_train])</f>
        <v>33.698336000000012</v>
      </c>
      <c r="D127">
        <f>AVERAGE(thumb__7[err_time_series_train])</f>
        <v>20.397980000000011</v>
      </c>
      <c r="E127">
        <f>AVERAGE(thumb__7[dataset])</f>
        <v>3</v>
      </c>
      <c r="F127">
        <f>AVERAGE(thumb__7[err_indep_regression_test_t])</f>
        <v>94.271459199999981</v>
      </c>
      <c r="G127">
        <f>AVERAGE(thumb__7[err_regression_test_t])</f>
        <v>94.169030400000011</v>
      </c>
      <c r="H127">
        <f>AVERAGE(thumb__7[err_time_series_test_t])</f>
        <v>48.236253600000005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8CD3B-AEAA-4362-A3F7-752E92B747F3}">
  <dimension ref="B2:L8"/>
  <sheetViews>
    <sheetView tabSelected="1" workbookViewId="0">
      <selection activeCell="L7" sqref="L7"/>
    </sheetView>
  </sheetViews>
  <sheetFormatPr defaultRowHeight="15" x14ac:dyDescent="0.25"/>
  <sheetData>
    <row r="2" spans="2:12" ht="15.75" thickBot="1" x14ac:dyDescent="0.3">
      <c r="C2" s="1" t="s">
        <v>1</v>
      </c>
      <c r="D2" s="1" t="s">
        <v>2</v>
      </c>
      <c r="E2" s="1" t="s">
        <v>3</v>
      </c>
      <c r="F2" s="1" t="s">
        <v>5</v>
      </c>
      <c r="G2" s="1" t="s">
        <v>6</v>
      </c>
      <c r="H2" s="2" t="s">
        <v>7</v>
      </c>
      <c r="J2" s="5" t="s">
        <v>13</v>
      </c>
      <c r="K2" s="5" t="s">
        <v>14</v>
      </c>
      <c r="L2" s="5" t="s">
        <v>15</v>
      </c>
    </row>
    <row r="3" spans="2:12" ht="16.5" thickTop="1" thickBot="1" x14ac:dyDescent="0.3">
      <c r="B3" t="s">
        <v>8</v>
      </c>
      <c r="C3" s="3">
        <f>AVERAGE(thumb__2[err_independant_train])</f>
        <v>36.140391999999999</v>
      </c>
      <c r="D3" s="3">
        <f>AVERAGE(thumb__2[err_all_dimenssion_regression_train])</f>
        <v>37.931283999999998</v>
      </c>
      <c r="E3" s="3">
        <f>AVERAGE(thumb__2[err_time_series_train])</f>
        <v>17.648292000000023</v>
      </c>
      <c r="F3" s="3">
        <f>AVERAGE(thumb__2[err_indep_regression_test_t])</f>
        <v>91.968200800000034</v>
      </c>
      <c r="G3" s="3">
        <f>AVERAGE(thumb__2[err_regression_test_t])</f>
        <v>88.979616800000002</v>
      </c>
      <c r="H3" s="4">
        <f>AVERAGE(thumb__2[err_time_series_test_t])</f>
        <v>25.281552000000016</v>
      </c>
      <c r="J3" t="s">
        <v>16</v>
      </c>
      <c r="K3">
        <v>2</v>
      </c>
      <c r="L3">
        <v>2</v>
      </c>
    </row>
    <row r="4" spans="2:12" ht="16.5" thickTop="1" thickBot="1" x14ac:dyDescent="0.3">
      <c r="B4" t="s">
        <v>9</v>
      </c>
      <c r="C4" s="3">
        <f>AVERAGE(thumb__3[err_independant_train])</f>
        <v>35.405308000000026</v>
      </c>
      <c r="D4" s="3">
        <f>AVERAGE(thumb__3[err_all_dimenssion_regression_train])</f>
        <v>36.036867999999984</v>
      </c>
      <c r="E4" s="3">
        <f>AVERAGE(thumb__3[err_time_series_train])</f>
        <v>17.354400000000005</v>
      </c>
      <c r="F4" s="3">
        <f>AVERAGE(thumb__3[err_indep_regression_test_t])</f>
        <v>95.051655200000027</v>
      </c>
      <c r="G4" s="3">
        <f>AVERAGE(thumb__3[err_regression_test_t])</f>
        <v>92.645802399999994</v>
      </c>
      <c r="H4" s="4">
        <f>AVERAGE(thumb__3[err_time_series_test_t])</f>
        <v>23.943366399999992</v>
      </c>
      <c r="J4" t="s">
        <v>17</v>
      </c>
      <c r="K4">
        <v>3</v>
      </c>
      <c r="L4">
        <v>3</v>
      </c>
    </row>
    <row r="5" spans="2:12" ht="16.5" thickTop="1" thickBot="1" x14ac:dyDescent="0.3">
      <c r="B5" t="s">
        <v>10</v>
      </c>
      <c r="C5" s="3">
        <f>AVERAGE(thumb__6[err_independant_train])</f>
        <v>35.082599999999985</v>
      </c>
      <c r="D5" s="3">
        <f>AVERAGE(thumb__6[err_all_dimenssion_regression_train])</f>
        <v>34.653596000000043</v>
      </c>
      <c r="E5" s="3">
        <f>AVERAGE(thumb__6[err_time_series_train])</f>
        <v>18.023908000000009</v>
      </c>
      <c r="F5" s="3">
        <f>AVERAGE(thumb__6[err_indep_regression_test_t])</f>
        <v>91.940081599999985</v>
      </c>
      <c r="G5" s="3">
        <f>AVERAGE(thumb__6[err_regression_test_t])</f>
        <v>94.17396240000005</v>
      </c>
      <c r="H5" s="4">
        <f>AVERAGE(thumb__6[err_time_series_test_t])</f>
        <v>26.664488800000001</v>
      </c>
      <c r="J5" t="s">
        <v>18</v>
      </c>
      <c r="K5">
        <v>5</v>
      </c>
      <c r="L5">
        <v>5</v>
      </c>
    </row>
    <row r="6" spans="2:12" ht="16.5" thickTop="1" thickBot="1" x14ac:dyDescent="0.3">
      <c r="B6" t="s">
        <v>11</v>
      </c>
      <c r="C6" s="3">
        <f>AVERAGE(thumb__5[err_independant_train])</f>
        <v>34.874391999999979</v>
      </c>
      <c r="D6" s="3">
        <f>AVERAGE(thumb__5[err_all_dimenssion_regression_train])</f>
        <v>34.130059999999979</v>
      </c>
      <c r="E6" s="3">
        <f>AVERAGE(thumb__5[err_time_series_train])</f>
        <v>19.294039999999988</v>
      </c>
      <c r="F6" s="3">
        <f>AVERAGE(thumb__5[err_indep_regression_test_t])</f>
        <v>92.11191119999998</v>
      </c>
      <c r="G6" s="3">
        <f>AVERAGE(thumb__5[err_regression_test_t])</f>
        <v>93.343381600000015</v>
      </c>
      <c r="H6" s="4">
        <f>AVERAGE(thumb__5[err_time_series_test_t])</f>
        <v>35.676147200000003</v>
      </c>
      <c r="J6" t="s">
        <v>19</v>
      </c>
      <c r="K6">
        <v>7</v>
      </c>
      <c r="L6">
        <v>7</v>
      </c>
    </row>
    <row r="7" spans="2:12" ht="15.75" thickTop="1" x14ac:dyDescent="0.25">
      <c r="B7" t="s">
        <v>12</v>
      </c>
      <c r="C7" s="3">
        <f>AVERAGE(thumb__7[err_independant_train])</f>
        <v>34.866304000000007</v>
      </c>
      <c r="D7" s="3">
        <f>AVERAGE(thumb__7[err_all_dimenssion_regression_train])</f>
        <v>33.698336000000012</v>
      </c>
      <c r="E7" s="3">
        <f>AVERAGE(thumb__7[err_time_series_train])</f>
        <v>20.397980000000011</v>
      </c>
      <c r="F7" s="3">
        <f>AVERAGE(thumb__7[err_indep_regression_test_t])</f>
        <v>94.271459199999981</v>
      </c>
      <c r="G7" s="3">
        <f>AVERAGE(thumb__7[err_regression_test_t])</f>
        <v>94.169030400000011</v>
      </c>
      <c r="H7" s="4">
        <f>AVERAGE(thumb__7[err_time_series_test_t])</f>
        <v>48.236253600000005</v>
      </c>
      <c r="J7" t="s">
        <v>20</v>
      </c>
      <c r="K7">
        <v>10</v>
      </c>
      <c r="L7">
        <v>10</v>
      </c>
    </row>
    <row r="8" spans="2:12" x14ac:dyDescent="0.25">
      <c r="C8">
        <f>MIN(C3:C7)</f>
        <v>34.866304000000007</v>
      </c>
      <c r="D8">
        <f t="shared" ref="D8:H8" si="0">MIN(D3:D7)</f>
        <v>33.698336000000012</v>
      </c>
      <c r="E8">
        <f t="shared" si="0"/>
        <v>17.354400000000005</v>
      </c>
      <c r="F8">
        <f t="shared" si="0"/>
        <v>91.940081599999985</v>
      </c>
      <c r="G8">
        <f t="shared" si="0"/>
        <v>88.979616800000002</v>
      </c>
      <c r="H8">
        <f t="shared" si="0"/>
        <v>23.943366399999992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E A A B Q S w M E F A A C A A g A S q n 9 T t w s M Y q o A A A A + A A A A B I A H A B D b 2 5 m a W c v U G F j a 2 F n Z S 5 4 b W w g o h g A K K A U A A A A A A A A A A A A A A A A A A A A A A A A A A A A h Y 9 N D o I w F I S v Q r q n r y D G n z z K w q 0 k J k T j t o E K j V A M L Z a 7 u f B I X k E S R d 2 5 m s z k m 2 T m c b t j M j S 1 d 5 W d U a 2 O S U A Z 8 a T O 2 0 L p M i a 9 P f l L k n D c i f w s S u m N s D b r w a i Y V N Z e 1 g D O O e p m t O 1 K C B k L 4 J h u s 7 y S j f C V N l b o X J J P q / j f I h w P r z E 8 p A t G 5 9 E q G j V A m G J M l f 4 i 4 b i Y M o S f E D d 9 b f t O c q n 9 f Y Y w W Y T 3 C / 4 E U E s D B B Q A A g A I A E q p /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q f 1 O L I J R 3 P E B A A A p F g A A E w A c A E Z v c m 1 1 b G F z L 1 N l Y 3 R p b 2 4 x L m 0 g o h g A K K A U A A A A A A A A A A A A A A A A A A A A A A A A A A A A 7 Z N R b 9 M w E M f f K / U 7 W N 5 L I q U V L d t g o D x A O k Y R o 4 V 0 T z O q 3 O T a W j j 2 Z F 8 G U 7 X v z p V U 2 y p 1 C x / A e c n 5 / L f v / D / 9 P B S o r G F 5 8 x + 8 7 3 a 6 H b + W D k q G 6 7 p a s J R p w G 6 H 0 Z f b 2 h V A m c z f 9 k e 2 q C s w G H 1 S G v q Z N U g L H / H s n b j y 4 L w 4 9 w g L a c S F t S s N b O T U L Y g f k 4 + T 2 T j L W X S Z F 7 E Y K U 9 a l N v a e 4 v c L v E 3 d S E e g q n V 0 i k v p r r 2 l x K 1 X F y h 0 r 5 X S a r j R J O a 3 I A Z X 8 y + K v N r T A 2 5 p S x A l B K l G J 7 1 v t S 6 N 3 w 1 O B P / H t b H P 8 j j 5 H o E W l W K t C l P e M I y q + v K + P R t w s 5 N Y U t l V u l g e D J M 2 P f a I u R 4 p y F 9 D P v f r I G f c d I Y d M S n z l a 0 V 7 L P I E t y g Z N b M 7 k g 4 W 5 n l 4 8 a L x N 2 v c t / 0 D o v J D 3 R p + j q p 1 d m a 2 l W d O P s 7 g Y e r 5 s 5 a f z S u q p p e L v p o w P 1 k 8 2 G L 6 2 m m B 5 H n p w e 9 7 f a + 4 R t O D g 3 V 6 Y E M q 2 U B u f o p D I k Q x I w Q x 6 B e 9 B J r e e l o o F 7 T + O Z O 1 g 5 a M K X T i G d m N N Q F f h n d d v x e M A X 2 t u r B p 4 a f a b c / + r 2 2 j o k v I + 7 H W U O T u A p I U e 8 Y S Q a x j y A E k A J o L S B 8 j q A E k A J o L S D c h x A C a A E U N p B O Q m g B F A C K O 2 g n A Z Q A i g B l H Z Q 3 g R Q A i g B l H 1 Q / g J Q S w E C L Q A U A A I A C A B K q f 1 O 3 C w x i q g A A A D 4 A A A A E g A A A A A A A A A A A A A A A A A A A A A A Q 2 9 u Z m l n L 1 B h Y 2 t h Z 2 U u e G 1 s U E s B A i 0 A F A A C A A g A S q n 9 T g / K 6 a u k A A A A 6 Q A A A B M A A A A A A A A A A A A A A A A A 9 A A A A F t D b 2 5 0 Z W 5 0 X 1 R 5 c G V z X S 5 4 b W x Q S w E C L Q A U A A I A C A B K q f 1 O L I J R 3 P E B A A A p F g A A E w A A A A A A A A A A A A A A A A D l A Q A A R m 9 y b X V s Y X M v U 2 V j d G l v b j E u b V B L B Q Y A A A A A A w A D A M I A A A A j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U w A A A A A A A F 9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1 b W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H V t Y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j l U M T c 6 M j E 6 N T A u M D Q 1 N T Q w M l o i I C 8 + P E V u d H J 5 I F R 5 c G U 9 I k Z p b G x D b 2 x 1 b W 5 U e X B l c y I g V m F s d W U 9 I n N B d 1 V G Q l F N R k J R V T 0 i I C 8 + P E V u d H J 5 I F R 5 c G U 9 I k Z p b G x D b 2 x 1 b W 5 O Y W 1 l c y I g V m F s d W U 9 I n N b J n F 1 b 3 Q 7 Z m 9 s Z G V y J n F 1 b 3 Q 7 L C Z x d W 9 0 O 2 V y c l 9 p b m R l c G V u Z G F u d F 9 0 c m F p b i Z x d W 9 0 O y w m c X V v d D t l c n J f Y W x s X 2 R p b W V u c 3 N p b 2 5 f c m V n c m V z c 2 l v b l 9 0 c m F p b i Z x d W 9 0 O y w m c X V v d D t l c n J f d G l t Z V 9 z Z X J p Z X N f d H J h a W 4 m c X V v d D s s J n F 1 b 3 Q 7 Z G F 0 Y X N l d C Z x d W 9 0 O y w m c X V v d D t l c n J f a W 5 k Z X B f c m V n c m V z c 2 l v b l 9 0 Z X N 0 X 3 Q m c X V v d D s s J n F 1 b 3 Q 7 Z X J y X 3 J l Z 3 J l c 3 N p b 2 5 f d G V z d F 9 0 J n F 1 b 3 Q 7 L C Z x d W 9 0 O 2 V y c l 9 0 a W 1 l X 3 N l c m l l c 1 9 0 Z X N 0 X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V t Y i 9 D a G F u Z 2 V k I F R 5 c G U u e 2 Z v b G R l c i w w f S Z x d W 9 0 O y w m c X V v d D t T Z W N 0 a W 9 u M S 9 0 a H V t Y i 9 D a G F u Z 2 V k I F R 5 c G U u e 2 V y c l 9 p b m R l c G V u Z G F u d F 9 0 c m F p b i w x f S Z x d W 9 0 O y w m c X V v d D t T Z W N 0 a W 9 u M S 9 0 a H V t Y i 9 D a G F u Z 2 V k I F R 5 c G U u e 2 V y c l 9 h b G x f Z G l t Z W 5 z c 2 l v b l 9 y Z W d y Z X N z a W 9 u X 3 R y Y W l u L D J 9 J n F 1 b 3 Q 7 L C Z x d W 9 0 O 1 N l Y 3 R p b 2 4 x L 3 R o d W 1 i L 0 N o Y W 5 n Z W Q g V H l w Z S 5 7 Z X J y X 3 R p b W V f c 2 V y a W V z X 3 R y Y W l u L D N 9 J n F 1 b 3 Q 7 L C Z x d W 9 0 O 1 N l Y 3 R p b 2 4 x L 3 R o d W 1 i L 0 N o Y W 5 n Z W Q g V H l w Z S 5 7 Z G F 0 Y X N l d C w 0 f S Z x d W 9 0 O y w m c X V v d D t T Z W N 0 a W 9 u M S 9 0 a H V t Y i 9 D a G F u Z 2 V k I F R 5 c G U u e 2 V y c l 9 p b m R l c F 9 y Z W d y Z X N z a W 9 u X 3 R l c 3 R f d C w 1 f S Z x d W 9 0 O y w m c X V v d D t T Z W N 0 a W 9 u M S 9 0 a H V t Y i 9 D a G F u Z 2 V k I F R 5 c G U u e 2 V y c l 9 y Z W d y Z X N z a W 9 u X 3 R l c 3 R f d C w 2 f S Z x d W 9 0 O y w m c X V v d D t T Z W N 0 a W 9 u M S 9 0 a H V t Y i 9 D a G F u Z 2 V k I F R 5 c G U u e 2 V y c l 9 0 a W 1 l X 3 N l c m l l c 1 9 0 Z X N 0 X 3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G h 1 b W I v Q 2 h h b m d l Z C B U e X B l L n t m b 2 x k Z X I s M H 0 m c X V v d D s s J n F 1 b 3 Q 7 U 2 V j d G l v b j E v d G h 1 b W I v Q 2 h h b m d l Z C B U e X B l L n t l c n J f a W 5 k Z X B l b m R h b n R f d H J h a W 4 s M X 0 m c X V v d D s s J n F 1 b 3 Q 7 U 2 V j d G l v b j E v d G h 1 b W I v Q 2 h h b m d l Z C B U e X B l L n t l c n J f Y W x s X 2 R p b W V u c 3 N p b 2 5 f c m V n c m V z c 2 l v b l 9 0 c m F p b i w y f S Z x d W 9 0 O y w m c X V v d D t T Z W N 0 a W 9 u M S 9 0 a H V t Y i 9 D a G F u Z 2 V k I F R 5 c G U u e 2 V y c l 9 0 a W 1 l X 3 N l c m l l c 1 9 0 c m F p b i w z f S Z x d W 9 0 O y w m c X V v d D t T Z W N 0 a W 9 u M S 9 0 a H V t Y i 9 D a G F u Z 2 V k I F R 5 c G U u e 2 R h d G F z Z X Q s N H 0 m c X V v d D s s J n F 1 b 3 Q 7 U 2 V j d G l v b j E v d G h 1 b W I v Q 2 h h b m d l Z C B U e X B l L n t l c n J f a W 5 k Z X B f c m V n c m V z c 2 l v b l 9 0 Z X N 0 X 3 Q s N X 0 m c X V v d D s s J n F 1 b 3 Q 7 U 2 V j d G l v b j E v d G h 1 b W I v Q 2 h h b m d l Z C B U e X B l L n t l c n J f c m V n c m V z c 2 l v b l 9 0 Z X N 0 X 3 Q s N n 0 m c X V v d D s s J n F 1 b 3 Q 7 U 2 V j d G l v b j E v d G h 1 b W I v Q 2 h h b m d l Z C B U e X B l L n t l c n J f d G l t Z V 9 z Z X J p Z X N f d G V z d F 9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H V t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V t Y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V t Y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d W 1 i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h 1 b W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I 5 V D E 3 O j I 2 O j A 5 L j g y N T k 2 N D N a I i A v P j x F b n R y e S B U e X B l P S J G a W x s Q 2 9 s d W 1 u V H l w Z X M i I F Z h b H V l P S J z Q X d V R k J R T U Z C U V U 9 I i A v P j x F b n R y e S B U e X B l P S J G a W x s Q 2 9 s d W 1 u T m F t Z X M i I F Z h b H V l P S J z W y Z x d W 9 0 O 2 Z v b G R l c i Z x d W 9 0 O y w m c X V v d D t l c n J f a W 5 k Z X B l b m R h b n R f d H J h a W 4 m c X V v d D s s J n F 1 b 3 Q 7 Z X J y X 2 F s b F 9 k a W 1 l b n N z a W 9 u X 3 J l Z 3 J l c 3 N p b 2 5 f d H J h a W 4 m c X V v d D s s J n F 1 b 3 Q 7 Z X J y X 3 R p b W V f c 2 V y a W V z X 3 R y Y W l u J n F 1 b 3 Q 7 L C Z x d W 9 0 O 2 R h d G F z Z X Q m c X V v d D s s J n F 1 b 3 Q 7 Z X J y X 2 l u Z G V w X 3 J l Z 3 J l c 3 N p b 2 5 f d G V z d F 9 0 J n F 1 b 3 Q 7 L C Z x d W 9 0 O 2 V y c l 9 y Z W d y Z X N z a W 9 u X 3 R l c 3 R f d C Z x d W 9 0 O y w m c X V v d D t l c n J f d G l t Z V 9 z Z X J p Z X N f d G V z d F 9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1 b W I g K D I p L 0 N o Y W 5 n Z W Q g V H l w Z S 5 7 Z m 9 s Z G V y L D B 9 J n F 1 b 3 Q 7 L C Z x d W 9 0 O 1 N l Y 3 R p b 2 4 x L 3 R o d W 1 i I C g y K S 9 D a G F u Z 2 V k I F R 5 c G U u e 2 V y c l 9 p b m R l c G V u Z G F u d F 9 0 c m F p b i w x f S Z x d W 9 0 O y w m c X V v d D t T Z W N 0 a W 9 u M S 9 0 a H V t Y i A o M i k v Q 2 h h b m d l Z C B U e X B l L n t l c n J f Y W x s X 2 R p b W V u c 3 N p b 2 5 f c m V n c m V z c 2 l v b l 9 0 c m F p b i w y f S Z x d W 9 0 O y w m c X V v d D t T Z W N 0 a W 9 u M S 9 0 a H V t Y i A o M i k v Q 2 h h b m d l Z C B U e X B l L n t l c n J f d G l t Z V 9 z Z X J p Z X N f d H J h a W 4 s M 3 0 m c X V v d D s s J n F 1 b 3 Q 7 U 2 V j d G l v b j E v d G h 1 b W I g K D I p L 0 N o Y W 5 n Z W Q g V H l w Z S 5 7 Z G F 0 Y X N l d C w 0 f S Z x d W 9 0 O y w m c X V v d D t T Z W N 0 a W 9 u M S 9 0 a H V t Y i A o M i k v Q 2 h h b m d l Z C B U e X B l L n t l c n J f a W 5 k Z X B f c m V n c m V z c 2 l v b l 9 0 Z X N 0 X 3 Q s N X 0 m c X V v d D s s J n F 1 b 3 Q 7 U 2 V j d G l v b j E v d G h 1 b W I g K D I p L 0 N o Y W 5 n Z W Q g V H l w Z S 5 7 Z X J y X 3 J l Z 3 J l c 3 N p b 2 5 f d G V z d F 9 0 L D Z 9 J n F 1 b 3 Q 7 L C Z x d W 9 0 O 1 N l Y 3 R p b 2 4 x L 3 R o d W 1 i I C g y K S 9 D a G F u Z 2 V k I F R 5 c G U u e 2 V y c l 9 0 a W 1 l X 3 N l c m l l c 1 9 0 Z X N 0 X 3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G h 1 b W I g K D I p L 0 N o Y W 5 n Z W Q g V H l w Z S 5 7 Z m 9 s Z G V y L D B 9 J n F 1 b 3 Q 7 L C Z x d W 9 0 O 1 N l Y 3 R p b 2 4 x L 3 R o d W 1 i I C g y K S 9 D a G F u Z 2 V k I F R 5 c G U u e 2 V y c l 9 p b m R l c G V u Z G F u d F 9 0 c m F p b i w x f S Z x d W 9 0 O y w m c X V v d D t T Z W N 0 a W 9 u M S 9 0 a H V t Y i A o M i k v Q 2 h h b m d l Z C B U e X B l L n t l c n J f Y W x s X 2 R p b W V u c 3 N p b 2 5 f c m V n c m V z c 2 l v b l 9 0 c m F p b i w y f S Z x d W 9 0 O y w m c X V v d D t T Z W N 0 a W 9 u M S 9 0 a H V t Y i A o M i k v Q 2 h h b m d l Z C B U e X B l L n t l c n J f d G l t Z V 9 z Z X J p Z X N f d H J h a W 4 s M 3 0 m c X V v d D s s J n F 1 b 3 Q 7 U 2 V j d G l v b j E v d G h 1 b W I g K D I p L 0 N o Y W 5 n Z W Q g V H l w Z S 5 7 Z G F 0 Y X N l d C w 0 f S Z x d W 9 0 O y w m c X V v d D t T Z W N 0 a W 9 u M S 9 0 a H V t Y i A o M i k v Q 2 h h b m d l Z C B U e X B l L n t l c n J f a W 5 k Z X B f c m V n c m V z c 2 l v b l 9 0 Z X N 0 X 3 Q s N X 0 m c X V v d D s s J n F 1 b 3 Q 7 U 2 V j d G l v b j E v d G h 1 b W I g K D I p L 0 N o Y W 5 n Z W Q g V H l w Z S 5 7 Z X J y X 3 J l Z 3 J l c 3 N p b 2 5 f d G V z d F 9 0 L D Z 9 J n F 1 b 3 Q 7 L C Z x d W 9 0 O 1 N l Y 3 R p b 2 4 x L 3 R o d W 1 i I C g y K S 9 D a G F u Z 2 V k I F R 5 c G U u e 2 V y c l 9 0 a W 1 l X 3 N l c m l l c 1 9 0 Z X N 0 X 3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d W 1 i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d W 1 i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d W 1 i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1 b W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H V t Y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j l U M T c 6 M z E 6 M D A u N j I y M z Y 0 N F o i I C 8 + P E V u d H J 5 I F R 5 c G U 9 I k Z p b G x D b 2 x 1 b W 5 U e X B l c y I g V m F s d W U 9 I n N B d 1 V G Q l F N R k J R V T 0 i I C 8 + P E V u d H J 5 I F R 5 c G U 9 I k Z p b G x D b 2 x 1 b W 5 O Y W 1 l c y I g V m F s d W U 9 I n N b J n F 1 b 3 Q 7 Z m 9 s Z G V y J n F 1 b 3 Q 7 L C Z x d W 9 0 O 2 V y c l 9 p b m R l c G V u Z G F u d F 9 0 c m F p b i Z x d W 9 0 O y w m c X V v d D t l c n J f Y W x s X 2 R p b W V u c 3 N p b 2 5 f c m V n c m V z c 2 l v b l 9 0 c m F p b i Z x d W 9 0 O y w m c X V v d D t l c n J f d G l t Z V 9 z Z X J p Z X N f d H J h a W 4 m c X V v d D s s J n F 1 b 3 Q 7 Z G F 0 Y X N l d C Z x d W 9 0 O y w m c X V v d D t l c n J f a W 5 k Z X B f c m V n c m V z c 2 l v b l 9 0 Z X N 0 X 3 Q m c X V v d D s s J n F 1 b 3 Q 7 Z X J y X 3 J l Z 3 J l c 3 N p b 2 5 f d G V z d F 9 0 J n F 1 b 3 Q 7 L C Z x d W 9 0 O 2 V y c l 9 0 a W 1 l X 3 N l c m l l c 1 9 0 Z X N 0 X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V t Y i A o M y k v Q 2 h h b m d l Z C B U e X B l L n t m b 2 x k Z X I s M H 0 m c X V v d D s s J n F 1 b 3 Q 7 U 2 V j d G l v b j E v d G h 1 b W I g K D M p L 0 N o Y W 5 n Z W Q g V H l w Z S 5 7 Z X J y X 2 l u Z G V w Z W 5 k Y W 5 0 X 3 R y Y W l u L D F 9 J n F 1 b 3 Q 7 L C Z x d W 9 0 O 1 N l Y 3 R p b 2 4 x L 3 R o d W 1 i I C g z K S 9 D a G F u Z 2 V k I F R 5 c G U u e 2 V y c l 9 h b G x f Z G l t Z W 5 z c 2 l v b l 9 y Z W d y Z X N z a W 9 u X 3 R y Y W l u L D J 9 J n F 1 b 3 Q 7 L C Z x d W 9 0 O 1 N l Y 3 R p b 2 4 x L 3 R o d W 1 i I C g z K S 9 D a G F u Z 2 V k I F R 5 c G U u e 2 V y c l 9 0 a W 1 l X 3 N l c m l l c 1 9 0 c m F p b i w z f S Z x d W 9 0 O y w m c X V v d D t T Z W N 0 a W 9 u M S 9 0 a H V t Y i A o M y k v Q 2 h h b m d l Z C B U e X B l L n t k Y X R h c 2 V 0 L D R 9 J n F 1 b 3 Q 7 L C Z x d W 9 0 O 1 N l Y 3 R p b 2 4 x L 3 R o d W 1 i I C g z K S 9 D a G F u Z 2 V k I F R 5 c G U u e 2 V y c l 9 p b m R l c F 9 y Z W d y Z X N z a W 9 u X 3 R l c 3 R f d C w 1 f S Z x d W 9 0 O y w m c X V v d D t T Z W N 0 a W 9 u M S 9 0 a H V t Y i A o M y k v Q 2 h h b m d l Z C B U e X B l L n t l c n J f c m V n c m V z c 2 l v b l 9 0 Z X N 0 X 3 Q s N n 0 m c X V v d D s s J n F 1 b 3 Q 7 U 2 V j d G l v b j E v d G h 1 b W I g K D M p L 0 N o Y W 5 n Z W Q g V H l w Z S 5 7 Z X J y X 3 R p b W V f c 2 V y a W V z X 3 R l c 3 R f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a H V t Y i A o M y k v Q 2 h h b m d l Z C B U e X B l L n t m b 2 x k Z X I s M H 0 m c X V v d D s s J n F 1 b 3 Q 7 U 2 V j d G l v b j E v d G h 1 b W I g K D M p L 0 N o Y W 5 n Z W Q g V H l w Z S 5 7 Z X J y X 2 l u Z G V w Z W 5 k Y W 5 0 X 3 R y Y W l u L D F 9 J n F 1 b 3 Q 7 L C Z x d W 9 0 O 1 N l Y 3 R p b 2 4 x L 3 R o d W 1 i I C g z K S 9 D a G F u Z 2 V k I F R 5 c G U u e 2 V y c l 9 h b G x f Z G l t Z W 5 z c 2 l v b l 9 y Z W d y Z X N z a W 9 u X 3 R y Y W l u L D J 9 J n F 1 b 3 Q 7 L C Z x d W 9 0 O 1 N l Y 3 R p b 2 4 x L 3 R o d W 1 i I C g z K S 9 D a G F u Z 2 V k I F R 5 c G U u e 2 V y c l 9 0 a W 1 l X 3 N l c m l l c 1 9 0 c m F p b i w z f S Z x d W 9 0 O y w m c X V v d D t T Z W N 0 a W 9 u M S 9 0 a H V t Y i A o M y k v Q 2 h h b m d l Z C B U e X B l L n t k Y X R h c 2 V 0 L D R 9 J n F 1 b 3 Q 7 L C Z x d W 9 0 O 1 N l Y 3 R p b 2 4 x L 3 R o d W 1 i I C g z K S 9 D a G F u Z 2 V k I F R 5 c G U u e 2 V y c l 9 p b m R l c F 9 y Z W d y Z X N z a W 9 u X 3 R l c 3 R f d C w 1 f S Z x d W 9 0 O y w m c X V v d D t T Z W N 0 a W 9 u M S 9 0 a H V t Y i A o M y k v Q 2 h h b m d l Z C B U e X B l L n t l c n J f c m V n c m V z c 2 l v b l 9 0 Z X N 0 X 3 Q s N n 0 m c X V v d D s s J n F 1 b 3 Q 7 U 2 V j d G l v b j E v d G h 1 b W I g K D M p L 0 N o Y W 5 n Z W Q g V H l w Z S 5 7 Z X J y X 3 R p b W V f c 2 V y a W V z X 3 R l c 3 R f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1 b W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1 b W I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1 b W I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V t Y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j l U M T c 6 M z Y 6 M j k u N T c 3 N D Y 0 N F o i I C 8 + P E V u d H J 5 I F R 5 c G U 9 I k Z p b G x D b 2 x 1 b W 5 U e X B l c y I g V m F s d W U 9 I n N B d 1 V G Q l F N R k J R V T 0 i I C 8 + P E V u d H J 5 I F R 5 c G U 9 I k Z p b G x D b 2 x 1 b W 5 O Y W 1 l c y I g V m F s d W U 9 I n N b J n F 1 b 3 Q 7 Z m 9 s Z G V y J n F 1 b 3 Q 7 L C Z x d W 9 0 O 2 V y c l 9 p b m R l c G V u Z G F u d F 9 0 c m F p b i Z x d W 9 0 O y w m c X V v d D t l c n J f Y W x s X 2 R p b W V u c 3 N p b 2 5 f c m V n c m V z c 2 l v b l 9 0 c m F p b i Z x d W 9 0 O y w m c X V v d D t l c n J f d G l t Z V 9 z Z X J p Z X N f d H J h a W 4 m c X V v d D s s J n F 1 b 3 Q 7 Z G F 0 Y X N l d C Z x d W 9 0 O y w m c X V v d D t l c n J f a W 5 k Z X B f c m V n c m V z c 2 l v b l 9 0 Z X N 0 X 3 Q m c X V v d D s s J n F 1 b 3 Q 7 Z X J y X 3 J l Z 3 J l c 3 N p b 2 5 f d G V z d F 9 0 J n F 1 b 3 Q 7 L C Z x d W 9 0 O 2 V y c l 9 0 a W 1 l X 3 N l c m l l c 1 9 0 Z X N 0 X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V t Y i A o N C k v Q 2 h h b m d l Z C B U e X B l L n t m b 2 x k Z X I s M H 0 m c X V v d D s s J n F 1 b 3 Q 7 U 2 V j d G l v b j E v d G h 1 b W I g K D Q p L 0 N o Y W 5 n Z W Q g V H l w Z S 5 7 Z X J y X 2 l u Z G V w Z W 5 k Y W 5 0 X 3 R y Y W l u L D F 9 J n F 1 b 3 Q 7 L C Z x d W 9 0 O 1 N l Y 3 R p b 2 4 x L 3 R o d W 1 i I C g 0 K S 9 D a G F u Z 2 V k I F R 5 c G U u e 2 V y c l 9 h b G x f Z G l t Z W 5 z c 2 l v b l 9 y Z W d y Z X N z a W 9 u X 3 R y Y W l u L D J 9 J n F 1 b 3 Q 7 L C Z x d W 9 0 O 1 N l Y 3 R p b 2 4 x L 3 R o d W 1 i I C g 0 K S 9 D a G F u Z 2 V k I F R 5 c G U u e 2 V y c l 9 0 a W 1 l X 3 N l c m l l c 1 9 0 c m F p b i w z f S Z x d W 9 0 O y w m c X V v d D t T Z W N 0 a W 9 u M S 9 0 a H V t Y i A o N C k v Q 2 h h b m d l Z C B U e X B l L n t k Y X R h c 2 V 0 L D R 9 J n F 1 b 3 Q 7 L C Z x d W 9 0 O 1 N l Y 3 R p b 2 4 x L 3 R o d W 1 i I C g 0 K S 9 D a G F u Z 2 V k I F R 5 c G U u e 2 V y c l 9 p b m R l c F 9 y Z W d y Z X N z a W 9 u X 3 R l c 3 R f d C w 1 f S Z x d W 9 0 O y w m c X V v d D t T Z W N 0 a W 9 u M S 9 0 a H V t Y i A o N C k v Q 2 h h b m d l Z C B U e X B l L n t l c n J f c m V n c m V z c 2 l v b l 9 0 Z X N 0 X 3 Q s N n 0 m c X V v d D s s J n F 1 b 3 Q 7 U 2 V j d G l v b j E v d G h 1 b W I g K D Q p L 0 N o Y W 5 n Z W Q g V H l w Z S 5 7 Z X J y X 3 R p b W V f c 2 V y a W V z X 3 R l c 3 R f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a H V t Y i A o N C k v Q 2 h h b m d l Z C B U e X B l L n t m b 2 x k Z X I s M H 0 m c X V v d D s s J n F 1 b 3 Q 7 U 2 V j d G l v b j E v d G h 1 b W I g K D Q p L 0 N o Y W 5 n Z W Q g V H l w Z S 5 7 Z X J y X 2 l u Z G V w Z W 5 k Y W 5 0 X 3 R y Y W l u L D F 9 J n F 1 b 3 Q 7 L C Z x d W 9 0 O 1 N l Y 3 R p b 2 4 x L 3 R o d W 1 i I C g 0 K S 9 D a G F u Z 2 V k I F R 5 c G U u e 2 V y c l 9 h b G x f Z G l t Z W 5 z c 2 l v b l 9 y Z W d y Z X N z a W 9 u X 3 R y Y W l u L D J 9 J n F 1 b 3 Q 7 L C Z x d W 9 0 O 1 N l Y 3 R p b 2 4 x L 3 R o d W 1 i I C g 0 K S 9 D a G F u Z 2 V k I F R 5 c G U u e 2 V y c l 9 0 a W 1 l X 3 N l c m l l c 1 9 0 c m F p b i w z f S Z x d W 9 0 O y w m c X V v d D t T Z W N 0 a W 9 u M S 9 0 a H V t Y i A o N C k v Q 2 h h b m d l Z C B U e X B l L n t k Y X R h c 2 V 0 L D R 9 J n F 1 b 3 Q 7 L C Z x d W 9 0 O 1 N l Y 3 R p b 2 4 x L 3 R o d W 1 i I C g 0 K S 9 D a G F u Z 2 V k I F R 5 c G U u e 2 V y c l 9 p b m R l c F 9 y Z W d y Z X N z a W 9 u X 3 R l c 3 R f d C w 1 f S Z x d W 9 0 O y w m c X V v d D t T Z W N 0 a W 9 u M S 9 0 a H V t Y i A o N C k v Q 2 h h b m d l Z C B U e X B l L n t l c n J f c m V n c m V z c 2 l v b l 9 0 Z X N 0 X 3 Q s N n 0 m c X V v d D s s J n F 1 b 3 Q 7 U 2 V j d G l v b j E v d G h 1 b W I g K D Q p L 0 N o Y W 5 n Z W Q g V H l w Z S 5 7 Z X J y X 3 R p b W V f c 2 V y a W V z X 3 R l c 3 R f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1 b W I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1 b W I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1 b W I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V t Y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o d W 1 i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y O V Q x O T o 0 M j o 0 N y 4 5 N D Y 2 M j M 4 W i I g L z 4 8 R W 5 0 c n k g V H l w Z T 0 i R m l s b E N v b H V t b l R 5 c G V z I i B W Y W x 1 Z T 0 i c 0 F 3 V U Z C U U 1 G Q l F V P S I g L z 4 8 R W 5 0 c n k g V H l w Z T 0 i R m l s b E N v b H V t b k 5 h b W V z I i B W Y W x 1 Z T 0 i c 1 s m c X V v d D t m b 2 x k Z X I m c X V v d D s s J n F 1 b 3 Q 7 Z X J y X 2 l u Z G V w Z W 5 k Y W 5 0 X 3 R y Y W l u J n F 1 b 3 Q 7 L C Z x d W 9 0 O 2 V y c l 9 h b G x f Z G l t Z W 5 z c 2 l v b l 9 y Z W d y Z X N z a W 9 u X 3 R y Y W l u J n F 1 b 3 Q 7 L C Z x d W 9 0 O 2 V y c l 9 0 a W 1 l X 3 N l c m l l c 1 9 0 c m F p b i Z x d W 9 0 O y w m c X V v d D t k Y X R h c 2 V 0 J n F 1 b 3 Q 7 L C Z x d W 9 0 O 2 V y c l 9 p b m R l c F 9 y Z W d y Z X N z a W 9 u X 3 R l c 3 R f d C Z x d W 9 0 O y w m c X V v d D t l c n J f c m V n c m V z c 2 l v b l 9 0 Z X N 0 X 3 Q m c X V v d D s s J n F 1 b 3 Q 7 Z X J y X 3 R p b W V f c 2 V y a W V z X 3 R l c 3 R f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d W 1 i I C g 1 K S 9 D a G F u Z 2 V k I F R 5 c G U u e 2 Z v b G R l c i w w f S Z x d W 9 0 O y w m c X V v d D t T Z W N 0 a W 9 u M S 9 0 a H V t Y i A o N S k v Q 2 h h b m d l Z C B U e X B l L n t l c n J f a W 5 k Z X B l b m R h b n R f d H J h a W 4 s M X 0 m c X V v d D s s J n F 1 b 3 Q 7 U 2 V j d G l v b j E v d G h 1 b W I g K D U p L 0 N o Y W 5 n Z W Q g V H l w Z S 5 7 Z X J y X 2 F s b F 9 k a W 1 l b n N z a W 9 u X 3 J l Z 3 J l c 3 N p b 2 5 f d H J h a W 4 s M n 0 m c X V v d D s s J n F 1 b 3 Q 7 U 2 V j d G l v b j E v d G h 1 b W I g K D U p L 0 N o Y W 5 n Z W Q g V H l w Z S 5 7 Z X J y X 3 R p b W V f c 2 V y a W V z X 3 R y Y W l u L D N 9 J n F 1 b 3 Q 7 L C Z x d W 9 0 O 1 N l Y 3 R p b 2 4 x L 3 R o d W 1 i I C g 1 K S 9 D a G F u Z 2 V k I F R 5 c G U u e 2 R h d G F z Z X Q s N H 0 m c X V v d D s s J n F 1 b 3 Q 7 U 2 V j d G l v b j E v d G h 1 b W I g K D U p L 0 N o Y W 5 n Z W Q g V H l w Z S 5 7 Z X J y X 2 l u Z G V w X 3 J l Z 3 J l c 3 N p b 2 5 f d G V z d F 9 0 L D V 9 J n F 1 b 3 Q 7 L C Z x d W 9 0 O 1 N l Y 3 R p b 2 4 x L 3 R o d W 1 i I C g 1 K S 9 D a G F u Z 2 V k I F R 5 c G U u e 2 V y c l 9 y Z W d y Z X N z a W 9 u X 3 R l c 3 R f d C w 2 f S Z x d W 9 0 O y w m c X V v d D t T Z W N 0 a W 9 u M S 9 0 a H V t Y i A o N S k v Q 2 h h b m d l Z C B U e X B l L n t l c n J f d G l t Z V 9 z Z X J p Z X N f d G V z d F 9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o d W 1 i I C g 1 K S 9 D a G F u Z 2 V k I F R 5 c G U u e 2 Z v b G R l c i w w f S Z x d W 9 0 O y w m c X V v d D t T Z W N 0 a W 9 u M S 9 0 a H V t Y i A o N S k v Q 2 h h b m d l Z C B U e X B l L n t l c n J f a W 5 k Z X B l b m R h b n R f d H J h a W 4 s M X 0 m c X V v d D s s J n F 1 b 3 Q 7 U 2 V j d G l v b j E v d G h 1 b W I g K D U p L 0 N o Y W 5 n Z W Q g V H l w Z S 5 7 Z X J y X 2 F s b F 9 k a W 1 l b n N z a W 9 u X 3 J l Z 3 J l c 3 N p b 2 5 f d H J h a W 4 s M n 0 m c X V v d D s s J n F 1 b 3 Q 7 U 2 V j d G l v b j E v d G h 1 b W I g K D U p L 0 N o Y W 5 n Z W Q g V H l w Z S 5 7 Z X J y X 3 R p b W V f c 2 V y a W V z X 3 R y Y W l u L D N 9 J n F 1 b 3 Q 7 L C Z x d W 9 0 O 1 N l Y 3 R p b 2 4 x L 3 R o d W 1 i I C g 1 K S 9 D a G F u Z 2 V k I F R 5 c G U u e 2 R h d G F z Z X Q s N H 0 m c X V v d D s s J n F 1 b 3 Q 7 U 2 V j d G l v b j E v d G h 1 b W I g K D U p L 0 N o Y W 5 n Z W Q g V H l w Z S 5 7 Z X J y X 2 l u Z G V w X 3 J l Z 3 J l c 3 N p b 2 5 f d G V z d F 9 0 L D V 9 J n F 1 b 3 Q 7 L C Z x d W 9 0 O 1 N l Y 3 R p b 2 4 x L 3 R o d W 1 i I C g 1 K S 9 D a G F u Z 2 V k I F R 5 c G U u e 2 V y c l 9 y Z W d y Z X N z a W 9 u X 3 R l c 3 R f d C w 2 f S Z x d W 9 0 O y w m c X V v d D t T Z W N 0 a W 9 u M S 9 0 a H V t Y i A o N S k v Q 2 h h b m d l Z C B U e X B l L n t l c n J f d G l t Z V 9 z Z X J p Z X N f d G V z d F 9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H V t Y i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V t Y i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V t Y i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d W 1 i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h 1 b W J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I 5 V D E 5 O j Q 5 O j A 4 L j Y 0 M D c 4 N D d a I i A v P j x F b n R y e S B U e X B l P S J G a W x s Q 2 9 s d W 1 u V H l w Z X M i I F Z h b H V l P S J z Q X d V R k J R T U Z C U V U 9 I i A v P j x F b n R y e S B U e X B l P S J G a W x s Q 2 9 s d W 1 u T m F t Z X M i I F Z h b H V l P S J z W y Z x d W 9 0 O 2 Z v b G R l c i Z x d W 9 0 O y w m c X V v d D t l c n J f a W 5 k Z X B l b m R h b n R f d H J h a W 4 m c X V v d D s s J n F 1 b 3 Q 7 Z X J y X 2 F s b F 9 k a W 1 l b n N z a W 9 u X 3 J l Z 3 J l c 3 N p b 2 5 f d H J h a W 4 m c X V v d D s s J n F 1 b 3 Q 7 Z X J y X 3 R p b W V f c 2 V y a W V z X 3 R y Y W l u J n F 1 b 3 Q 7 L C Z x d W 9 0 O 2 R h d G F z Z X Q m c X V v d D s s J n F 1 b 3 Q 7 Z X J y X 2 l u Z G V w X 3 J l Z 3 J l c 3 N p b 2 5 f d G V z d F 9 0 J n F 1 b 3 Q 7 L C Z x d W 9 0 O 2 V y c l 9 y Z W d y Z X N z a W 9 u X 3 R l c 3 R f d C Z x d W 9 0 O y w m c X V v d D t l c n J f d G l t Z V 9 z Z X J p Z X N f d G V z d F 9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1 b W I g K D Y p L 0 N o Y W 5 n Z W Q g V H l w Z S 5 7 Z m 9 s Z G V y L D B 9 J n F 1 b 3 Q 7 L C Z x d W 9 0 O 1 N l Y 3 R p b 2 4 x L 3 R o d W 1 i I C g 2 K S 9 D a G F u Z 2 V k I F R 5 c G U u e 2 V y c l 9 p b m R l c G V u Z G F u d F 9 0 c m F p b i w x f S Z x d W 9 0 O y w m c X V v d D t T Z W N 0 a W 9 u M S 9 0 a H V t Y i A o N i k v Q 2 h h b m d l Z C B U e X B l L n t l c n J f Y W x s X 2 R p b W V u c 3 N p b 2 5 f c m V n c m V z c 2 l v b l 9 0 c m F p b i w y f S Z x d W 9 0 O y w m c X V v d D t T Z W N 0 a W 9 u M S 9 0 a H V t Y i A o N i k v Q 2 h h b m d l Z C B U e X B l L n t l c n J f d G l t Z V 9 z Z X J p Z X N f d H J h a W 4 s M 3 0 m c X V v d D s s J n F 1 b 3 Q 7 U 2 V j d G l v b j E v d G h 1 b W I g K D Y p L 0 N o Y W 5 n Z W Q g V H l w Z S 5 7 Z G F 0 Y X N l d C w 0 f S Z x d W 9 0 O y w m c X V v d D t T Z W N 0 a W 9 u M S 9 0 a H V t Y i A o N i k v Q 2 h h b m d l Z C B U e X B l L n t l c n J f a W 5 k Z X B f c m V n c m V z c 2 l v b l 9 0 Z X N 0 X 3 Q s N X 0 m c X V v d D s s J n F 1 b 3 Q 7 U 2 V j d G l v b j E v d G h 1 b W I g K D Y p L 0 N o Y W 5 n Z W Q g V H l w Z S 5 7 Z X J y X 3 J l Z 3 J l c 3 N p b 2 5 f d G V z d F 9 0 L D Z 9 J n F 1 b 3 Q 7 L C Z x d W 9 0 O 1 N l Y 3 R p b 2 4 x L 3 R o d W 1 i I C g 2 K S 9 D a G F u Z 2 V k I F R 5 c G U u e 2 V y c l 9 0 a W 1 l X 3 N l c m l l c 1 9 0 Z X N 0 X 3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G h 1 b W I g K D Y p L 0 N o Y W 5 n Z W Q g V H l w Z S 5 7 Z m 9 s Z G V y L D B 9 J n F 1 b 3 Q 7 L C Z x d W 9 0 O 1 N l Y 3 R p b 2 4 x L 3 R o d W 1 i I C g 2 K S 9 D a G F u Z 2 V k I F R 5 c G U u e 2 V y c l 9 p b m R l c G V u Z G F u d F 9 0 c m F p b i w x f S Z x d W 9 0 O y w m c X V v d D t T Z W N 0 a W 9 u M S 9 0 a H V t Y i A o N i k v Q 2 h h b m d l Z C B U e X B l L n t l c n J f Y W x s X 2 R p b W V u c 3 N p b 2 5 f c m V n c m V z c 2 l v b l 9 0 c m F p b i w y f S Z x d W 9 0 O y w m c X V v d D t T Z W N 0 a W 9 u M S 9 0 a H V t Y i A o N i k v Q 2 h h b m d l Z C B U e X B l L n t l c n J f d G l t Z V 9 z Z X J p Z X N f d H J h a W 4 s M 3 0 m c X V v d D s s J n F 1 b 3 Q 7 U 2 V j d G l v b j E v d G h 1 b W I g K D Y p L 0 N o Y W 5 n Z W Q g V H l w Z S 5 7 Z G F 0 Y X N l d C w 0 f S Z x d W 9 0 O y w m c X V v d D t T Z W N 0 a W 9 u M S 9 0 a H V t Y i A o N i k v Q 2 h h b m d l Z C B U e X B l L n t l c n J f a W 5 k Z X B f c m V n c m V z c 2 l v b l 9 0 Z X N 0 X 3 Q s N X 0 m c X V v d D s s J n F 1 b 3 Q 7 U 2 V j d G l v b j E v d G h 1 b W I g K D Y p L 0 N o Y W 5 n Z W Q g V H l w Z S 5 7 Z X J y X 3 J l Z 3 J l c 3 N p b 2 5 f d G V z d F 9 0 L D Z 9 J n F 1 b 3 Q 7 L C Z x d W 9 0 O 1 N l Y 3 R p b 2 4 x L 3 R o d W 1 i I C g 2 K S 9 D a G F u Z 2 V k I F R 5 c G U u e 2 V y c l 9 0 a W 1 l X 3 N l c m l l c 1 9 0 Z X N 0 X 3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d W 1 i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d W 1 i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d W 1 i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1 b W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H V t Y l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j l U M j A 6 M T A 6 M j E u N T k x N j U 3 M V o i I C 8 + P E V u d H J 5 I F R 5 c G U 9 I k Z p b G x D b 2 x 1 b W 5 U e X B l c y I g V m F s d W U 9 I n N B d 1 V G Q l F N R k J R V T 0 i I C 8 + P E V u d H J 5 I F R 5 c G U 9 I k Z p b G x D b 2 x 1 b W 5 O Y W 1 l c y I g V m F s d W U 9 I n N b J n F 1 b 3 Q 7 Z m 9 s Z G V y J n F 1 b 3 Q 7 L C Z x d W 9 0 O 2 V y c l 9 p b m R l c G V u Z G F u d F 9 0 c m F p b i Z x d W 9 0 O y w m c X V v d D t l c n J f Y W x s X 2 R p b W V u c 3 N p b 2 5 f c m V n c m V z c 2 l v b l 9 0 c m F p b i Z x d W 9 0 O y w m c X V v d D t l c n J f d G l t Z V 9 z Z X J p Z X N f d H J h a W 4 m c X V v d D s s J n F 1 b 3 Q 7 Z G F 0 Y X N l d C Z x d W 9 0 O y w m c X V v d D t l c n J f a W 5 k Z X B f c m V n c m V z c 2 l v b l 9 0 Z X N 0 X 3 Q m c X V v d D s s J n F 1 b 3 Q 7 Z X J y X 3 J l Z 3 J l c 3 N p b 2 5 f d G V z d F 9 0 J n F 1 b 3 Q 7 L C Z x d W 9 0 O 2 V y c l 9 0 a W 1 l X 3 N l c m l l c 1 9 0 Z X N 0 X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V t Y i A o N y k v Q 2 h h b m d l Z C B U e X B l L n t m b 2 x k Z X I s M H 0 m c X V v d D s s J n F 1 b 3 Q 7 U 2 V j d G l v b j E v d G h 1 b W I g K D c p L 0 N o Y W 5 n Z W Q g V H l w Z S 5 7 Z X J y X 2 l u Z G V w Z W 5 k Y W 5 0 X 3 R y Y W l u L D F 9 J n F 1 b 3 Q 7 L C Z x d W 9 0 O 1 N l Y 3 R p b 2 4 x L 3 R o d W 1 i I C g 3 K S 9 D a G F u Z 2 V k I F R 5 c G U u e 2 V y c l 9 h b G x f Z G l t Z W 5 z c 2 l v b l 9 y Z W d y Z X N z a W 9 u X 3 R y Y W l u L D J 9 J n F 1 b 3 Q 7 L C Z x d W 9 0 O 1 N l Y 3 R p b 2 4 x L 3 R o d W 1 i I C g 3 K S 9 D a G F u Z 2 V k I F R 5 c G U u e 2 V y c l 9 0 a W 1 l X 3 N l c m l l c 1 9 0 c m F p b i w z f S Z x d W 9 0 O y w m c X V v d D t T Z W N 0 a W 9 u M S 9 0 a H V t Y i A o N y k v Q 2 h h b m d l Z C B U e X B l L n t k Y X R h c 2 V 0 L D R 9 J n F 1 b 3 Q 7 L C Z x d W 9 0 O 1 N l Y 3 R p b 2 4 x L 3 R o d W 1 i I C g 3 K S 9 D a G F u Z 2 V k I F R 5 c G U u e 2 V y c l 9 p b m R l c F 9 y Z W d y Z X N z a W 9 u X 3 R l c 3 R f d C w 1 f S Z x d W 9 0 O y w m c X V v d D t T Z W N 0 a W 9 u M S 9 0 a H V t Y i A o N y k v Q 2 h h b m d l Z C B U e X B l L n t l c n J f c m V n c m V z c 2 l v b l 9 0 Z X N 0 X 3 Q s N n 0 m c X V v d D s s J n F 1 b 3 Q 7 U 2 V j d G l v b j E v d G h 1 b W I g K D c p L 0 N o Y W 5 n Z W Q g V H l w Z S 5 7 Z X J y X 3 R p b W V f c 2 V y a W V z X 3 R l c 3 R f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a H V t Y i A o N y k v Q 2 h h b m d l Z C B U e X B l L n t m b 2 x k Z X I s M H 0 m c X V v d D s s J n F 1 b 3 Q 7 U 2 V j d G l v b j E v d G h 1 b W I g K D c p L 0 N o Y W 5 n Z W Q g V H l w Z S 5 7 Z X J y X 2 l u Z G V w Z W 5 k Y W 5 0 X 3 R y Y W l u L D F 9 J n F 1 b 3 Q 7 L C Z x d W 9 0 O 1 N l Y 3 R p b 2 4 x L 3 R o d W 1 i I C g 3 K S 9 D a G F u Z 2 V k I F R 5 c G U u e 2 V y c l 9 h b G x f Z G l t Z W 5 z c 2 l v b l 9 y Z W d y Z X N z a W 9 u X 3 R y Y W l u L D J 9 J n F 1 b 3 Q 7 L C Z x d W 9 0 O 1 N l Y 3 R p b 2 4 x L 3 R o d W 1 i I C g 3 K S 9 D a G F u Z 2 V k I F R 5 c G U u e 2 V y c l 9 0 a W 1 l X 3 N l c m l l c 1 9 0 c m F p b i w z f S Z x d W 9 0 O y w m c X V v d D t T Z W N 0 a W 9 u M S 9 0 a H V t Y i A o N y k v Q 2 h h b m d l Z C B U e X B l L n t k Y X R h c 2 V 0 L D R 9 J n F 1 b 3 Q 7 L C Z x d W 9 0 O 1 N l Y 3 R p b 2 4 x L 3 R o d W 1 i I C g 3 K S 9 D a G F u Z 2 V k I F R 5 c G U u e 2 V y c l 9 p b m R l c F 9 y Z W d y Z X N z a W 9 u X 3 R l c 3 R f d C w 1 f S Z x d W 9 0 O y w m c X V v d D t T Z W N 0 a W 9 u M S 9 0 a H V t Y i A o N y k v Q 2 h h b m d l Z C B U e X B l L n t l c n J f c m V n c m V z c 2 l v b l 9 0 Z X N 0 X 3 Q s N n 0 m c X V v d D s s J n F 1 b 3 Q 7 U 2 V j d G l v b j E v d G h 1 b W I g K D c p L 0 N o Y W 5 n Z W Q g V H l w Z S 5 7 Z X J y X 3 R p b W V f c 2 V y a W V z X 3 R l c 3 R f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1 b W I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1 b W I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1 b W I l M j A o N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f G e v t 2 f C 0 y x D v u b g 5 0 V b A A A A A A C A A A A A A A Q Z g A A A A E A A C A A A A A x Q 1 P f W + U y 0 C 7 u W x b B z v c Q Q 3 I p 0 y y y t Q t N U R n + r m Q e e Q A A A A A O g A A A A A I A A C A A A A C d q / N 8 v B x B L a T L m 2 4 o 3 a 7 + 5 B E d h X k N S A r Z E 9 O + N M y L P 1 A A A A D 2 V q K m J C 0 j 4 D T W N F y p I f 1 N n Q P 5 b 2 n q 5 T k K P V p j W U h b X E V d W T K j 4 D J U y 4 S 6 y D r g Q 5 / z D v 0 8 o A M Z + q w J U Y 2 N / h x x p O w 3 Q a 1 H O p w M Q h M k k / 6 y i 0 A A A A A J C h V C d Y T E L S G y i 8 7 P g U i z + R c V 9 p 1 c Y p b B w s n j 2 M o e b k D O j U U I f H b G B S O Y 2 H H R Q h g d b Z 6 O d d + O e 0 2 T T m g a A O u O < / D a t a M a s h u p > 
</file>

<file path=customXml/itemProps1.xml><?xml version="1.0" encoding="utf-8"?>
<ds:datastoreItem xmlns:ds="http://schemas.openxmlformats.org/officeDocument/2006/customXml" ds:itemID="{C1E10A31-9450-4880-A126-B44DADB431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</vt:lpstr>
      <vt:lpstr>a</vt:lpstr>
      <vt:lpstr>b</vt:lpstr>
      <vt:lpstr>c</vt:lpstr>
      <vt:lpstr>d</vt:lpstr>
      <vt:lpstr>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2019-07-29T17:20:42Z</dcterms:created>
  <dcterms:modified xsi:type="dcterms:W3CDTF">2019-07-30T13:53:34Z</dcterms:modified>
</cp:coreProperties>
</file>