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Days">#REF!</definedName>
    <definedName name="TrendSprintCount">#REF!</definedName>
    <definedName name="TaskRows">#REF!</definedName>
    <definedName name="DoneDays">#REF!</definedName>
    <definedName name="SprintCount">#REF!</definedName>
    <definedName name="SprintsInTrend">#REF!</definedName>
    <definedName name="TaskStatus">#REF!</definedName>
    <definedName name="ProductBacklog">'Backlog del Producto'!$B$5:$N$190</definedName>
    <definedName name="TaskStoryID">#REF!</definedName>
    <definedName name="SprintTasks">#REF!</definedName>
    <definedName name="TrendOffset">#REF!</definedName>
    <definedName name="TotalEffort">#REF!</definedName>
    <definedName name="Status">'Backlog del Producto'!$M$7:$M$190</definedName>
    <definedName name="Sprint">'Backlog del Producto'!$L$7:$L$190</definedName>
    <definedName name="ImplementationDays">#REF!</definedName>
  </definedNames>
  <calcPr/>
  <extLst>
    <ext uri="GoogleSheetsCustomDataVersion2">
      <go:sheetsCustomData xmlns:go="http://customooxmlschemas.google.com/" r:id="rId6" roundtripDataChecksum="SqhvqpWTrvEiJ6hkylOUlrwU0TPY8sdIu1bC3D5hTt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6">
      <text>
        <t xml:space="preserve">======
ID#AAABNSk2rUc
Petri Heiramo    (2024-05-19 19:58:32)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ID#AAABNSk2rUY
Use los siguientes estados    (2024-05-19 19:58:32)
Por Hacer
En Progreso
Terminado
Eliminado
Esta hoja usa los estados anteriores en el formato y cálculos de fórmulas.</t>
      </text>
    </comment>
    <comment authorId="0" ref="J6">
      <text>
        <t xml:space="preserve">======
ID#AAABNSk2rUU
Petri Heiramo    (2024-05-19 19:58:32)
Representa el esfuerzo que conlleva realizar la Historia de Usuario.
En la metodología tradicional Scrum se deben utilizar Story Points.
Sin embargo, siempre deberás traducir el esfuerzo a hrs, dias, etc.</t>
      </text>
    </comment>
    <comment authorId="0" ref="K6">
      <text>
        <t xml:space="preserve">======
ID#AAABNSk2rUQ
Hector Bravo    (2024-05-19 19:58:32)
Indicar el ID de la Epica o el ID de la Historia que debe ser completada antes</t>
      </text>
    </comment>
    <comment authorId="0" ref="I6">
      <text>
        <t xml:space="preserve">======
ID#AAABNSk2rUI
Petri Heiramo    (2024-05-19 19:58:32)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ID#AAABNSk2rUM
Hector Bravo Consultor GE    (2024-05-19 19:58:32)
El ID único asignado a la tarea</t>
      </text>
    </comment>
    <comment authorId="0" ref="B6">
      <text>
        <t xml:space="preserve">======
ID#AAABNSk2rUE
Petri Heiramo    (2024-05-19 19:58:32)
El ID único asignado a la Historia de Usuario.  Este numero no debe cambiar una vez asignado.</t>
      </text>
    </comment>
  </commentList>
  <extLst>
    <ext uri="GoogleSheetsCustomDataVersion2">
      <go:sheetsCustomData xmlns:go="http://customooxmlschemas.google.com/" r:id="rId1" roundtripDataSignature="AMtx7mhniboNbS479txegQuQ24C9w6uGyA=="/>
    </ext>
  </extLst>
</comments>
</file>

<file path=xl/sharedStrings.xml><?xml version="1.0" encoding="utf-8"?>
<sst xmlns="http://schemas.openxmlformats.org/spreadsheetml/2006/main" count="375" uniqueCount="140">
  <si>
    <t>Backlog Detallado del Producto</t>
  </si>
  <si>
    <t>Por Hacer</t>
  </si>
  <si>
    <t>Nombre del Proyecto:</t>
  </si>
  <si>
    <t>En Progreso</t>
  </si>
  <si>
    <t>Dueño del Producto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</si>
  <si>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</si>
  <si>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</si>
  <si>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</si>
  <si>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</si>
  <si>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</si>
  <si>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</si>
  <si>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</si>
  <si>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</si>
  <si>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</si>
  <si>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</si>
  <si>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</si>
  <si>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</si>
  <si>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</si>
  <si>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</si>
  <si>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</si>
  <si>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</si>
  <si>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</si>
  <si>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</si>
  <si>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Estudiante</t>
  </si>
  <si>
    <t>Poder agregar nuevas historias clínicas</t>
  </si>
  <si>
    <t>Registrar nuevos casos</t>
  </si>
  <si>
    <t>Diseñar la interfaz de usuario para la creación de nuevas historias clínicas</t>
  </si>
  <si>
    <t>La interfaz está diseñada y accesible</t>
  </si>
  <si>
    <t>Alta</t>
  </si>
  <si>
    <t>4 días</t>
  </si>
  <si>
    <t>Ninguna</t>
  </si>
  <si>
    <t>Pendiente</t>
  </si>
  <si>
    <t>Implementar campos necesarios para el registro de la historia clínica</t>
  </si>
  <si>
    <t>Todos los campos necesarios están presentes y funcionales</t>
  </si>
  <si>
    <t>3 días</t>
  </si>
  <si>
    <t>Crear la lógica de backend para almacenar nuevas historias clínicas en la base de datos</t>
  </si>
  <si>
    <t>Los datos se almacenan correctamente en la base de datos</t>
  </si>
  <si>
    <t>5 días</t>
  </si>
  <si>
    <t>Implementar validaciones para los campos requeridos</t>
  </si>
  <si>
    <t>Las validaciones funcionan correctamente</t>
  </si>
  <si>
    <t>Realizar pruebas para asegurar que las historias clínicas se agregan correctamente</t>
  </si>
  <si>
    <t>Las pruebas de creación son exitosas</t>
  </si>
  <si>
    <t>Buscar y visualizar mis historias clínicas</t>
  </si>
  <si>
    <t>Estudiar casos específicos</t>
  </si>
  <si>
    <t>Diseñar la interfaz de usuario para la búsqueda de historias clínicas</t>
  </si>
  <si>
    <t>La interfaz de búsqueda está diseñada y accesible</t>
  </si>
  <si>
    <t>Implementar un cuadro de búsqueda con filtros</t>
  </si>
  <si>
    <t>El cuadro de búsqueda y filtros funcionan correctamente</t>
  </si>
  <si>
    <t>Crear la lógica de backend para recuperar las historias clínicas de la base de datos</t>
  </si>
  <si>
    <t>Las historias se recuperan correctamente de la base de datos</t>
  </si>
  <si>
    <t>Desarrollar la vista de detalles para visualizar la información de una historia clínica seleccionada</t>
  </si>
  <si>
    <t>La vista de detalles muestra toda la información necesaria</t>
  </si>
  <si>
    <t>Realizar pruebas para asegurar que la búsqueda y visualización funcionan correctamente</t>
  </si>
  <si>
    <t>Las pruebas de búsqueda y visualización son exitosas</t>
  </si>
  <si>
    <t>Editar historias clínicas</t>
  </si>
  <si>
    <t>Actualizar la información de un paciente</t>
  </si>
  <si>
    <t>Diseñar la interfaz de usuario para la edición de historias clínicas</t>
  </si>
  <si>
    <t>La interfaz de edición está diseñada y accesible</t>
  </si>
  <si>
    <t>Implementar la lógica de backend para actualizar los registros en la base de datos</t>
  </si>
  <si>
    <t>Los registros se actualizan correctamente en la base de datos</t>
  </si>
  <si>
    <t>Crear validaciones para los campos editables</t>
  </si>
  <si>
    <t>Realizar pruebas para asegurar que la edición de historias clínicas funciona correctamente</t>
  </si>
  <si>
    <t>Las pruebas de edición son exitosas</t>
  </si>
  <si>
    <t>Ver historias clínicas de otros estudiantes</t>
  </si>
  <si>
    <t>Aprender de otros casos</t>
  </si>
  <si>
    <t>Diseñar la interfaz de usuario para listar historias clínicas de otros estudiantes</t>
  </si>
  <si>
    <t>La interfaz de listado está diseñada y accesible</t>
  </si>
  <si>
    <t>Media</t>
  </si>
  <si>
    <t>Implementar permisos y restricciones para asegurar que solo se puede ver la información permitida</t>
  </si>
  <si>
    <t>Los permisos funcionan correctamente</t>
  </si>
  <si>
    <t>Crear la lógica de backend para recuperar historias clínicas de otros estudiantes</t>
  </si>
  <si>
    <t>Realizar pruebas para asegurar que las historias clínicas de otros estudiantes se muestran correctamente</t>
  </si>
  <si>
    <t>Las pruebas de visualización son exitosas</t>
  </si>
  <si>
    <t>Adjuntar imágenes a las historias clínicas</t>
  </si>
  <si>
    <t>Complementar la información del paciente</t>
  </si>
  <si>
    <t>Diseñar la interfaz de usuario para adjuntar imágenes y documentos</t>
  </si>
  <si>
    <t>La interfaz para adjuntar está diseñada y accesible</t>
  </si>
  <si>
    <t>Implementar la funcionalidad de carga de archivos en el frontend</t>
  </si>
  <si>
    <t>Los archivos se pueden cargar correctamente</t>
  </si>
  <si>
    <t>Crear la lógica de backend para almacenar y vincular las imágenes y documentos con las historias clínicas</t>
  </si>
  <si>
    <t>Las imágenes se almacenan y vinculan correctamente</t>
  </si>
  <si>
    <t>Implementar la visualización de las imágenes y documentos adjuntos</t>
  </si>
  <si>
    <t>Las imágenes y documentos se visualizan correctamente</t>
  </si>
  <si>
    <t>Realizar pruebas para asegurar que los archivos se cargan y se muestran correctamente</t>
  </si>
  <si>
    <t>Las pruebas de carga y visualización son exitosas</t>
  </si>
  <si>
    <t>Docente</t>
  </si>
  <si>
    <t>Evaluar y asignar una calificación a cada estudiante</t>
  </si>
  <si>
    <t>Basarse en los tratamientos dentales realizados en comparación con las metas establecidas</t>
  </si>
  <si>
    <t>Diseñar la interfaz de usuario para la evaluación y asignación de calificaciones</t>
  </si>
  <si>
    <t>La interfaz de evaluación está diseñada y accesible</t>
  </si>
  <si>
    <t>Implementar la lógica de backend para almacenar las calificaciones y comentarios del docente</t>
  </si>
  <si>
    <t>Las calificaciones y comentarios se almacenan correctamente</t>
  </si>
  <si>
    <t>Crear formularios de evaluación con criterios específicos</t>
  </si>
  <si>
    <t>Los formularios están completos y funcionales</t>
  </si>
  <si>
    <t>Realizar pruebas para asegurar que las calificaciones se guardan y se muestran correctamente</t>
  </si>
  <si>
    <t>Las pruebas de calificación son exitosas</t>
  </si>
  <si>
    <t>Acceder al historial clínico completo de un paciente</t>
  </si>
  <si>
    <t>Supervisar y gestionar los tratamientos realizados por el estudiante</t>
  </si>
  <si>
    <t>Diseñar la interfaz de usuario para que los docentes puedan acceder al historial clínico completo</t>
  </si>
  <si>
    <t>La interfaz de acceso está diseñada y accesible</t>
  </si>
  <si>
    <t>Implementar la lógica de backend para recuperar los historiales clínicos completos</t>
  </si>
  <si>
    <t>Los historiales se recuperan correctamente de la base de datos</t>
  </si>
  <si>
    <t>Asegurar que la interfaz muestra todos los datos relevantes de manera clara</t>
  </si>
  <si>
    <t>Todos los datos relevantes se muestran correctamente</t>
  </si>
  <si>
    <t>Realizar pruebas para asegurar el acceso y la correcta visualización del historial clínico</t>
  </si>
  <si>
    <t>Visualizar el historial clínico para la revisión/calificación del paciente atendido por el estudiante</t>
  </si>
  <si>
    <t>Revisar y calificar el tratamiento</t>
  </si>
  <si>
    <t>Diseñar la interfaz de usuario para la revisión y calificación del historial clínico</t>
  </si>
  <si>
    <t>La interfaz de revisión está diseñada y accesible</t>
  </si>
  <si>
    <t>Implementar la funcionalidad para que los docentes puedan agregar notas y comentarios</t>
  </si>
  <si>
    <t>Los docentes pueden agregar notas y comentarios correctamente</t>
  </si>
  <si>
    <t>Crear la lógica de backend para guardar las notas y comentarios del docente</t>
  </si>
  <si>
    <t>Las notas y comentarios se guardan correctamente</t>
  </si>
  <si>
    <t>Realizar pruebas para asegurar que los docentes pueden revisar y calificar correctamente</t>
  </si>
  <si>
    <t>Evaluar y decidir si apruebo o rechazo las actividades que va a realizar el estudiante</t>
  </si>
  <si>
    <t>Garantizar la calidad del trabajo antes de atender al paciente</t>
  </si>
  <si>
    <t>Diseñar la interfaz de usuario para la aprobación o rechazo de actividades</t>
  </si>
  <si>
    <t>La interfaz de aprobación/rechazo está diseñada y accesible</t>
  </si>
  <si>
    <t>Implementar la lógica de backend para guardar el estado de aprobación o rechazo</t>
  </si>
  <si>
    <t>El estado de aprobación/rechazo se guarda correctamente</t>
  </si>
  <si>
    <t>Crear notificaciones para los estudiantes sobre la decisión del docente</t>
  </si>
  <si>
    <t>Los estudiantes reciben notificaciones correctamente</t>
  </si>
  <si>
    <t>Realizar pruebas para asegurar que la funcionalidad de aprobación/rechazo funciona correctamente</t>
  </si>
  <si>
    <t>Las pruebas de aprobación/rechazo son exitosas</t>
  </si>
  <si>
    <t>Subir al sistema la firma del paciente en el documento de consentimiento informado</t>
  </si>
  <si>
    <t>Asegurar el consentimiento informado</t>
  </si>
  <si>
    <t>Diseñar la interfaz de usuario para la captura y subida de firmas</t>
  </si>
  <si>
    <t>La interfaz de captura de firmas está diseñada y accesible</t>
  </si>
  <si>
    <t>quiero poder ingresar los signos vitales del paciente para así llevar un registro de evolución</t>
  </si>
  <si>
    <t xml:space="preserve">Asegurar el avance del tratamiento </t>
  </si>
  <si>
    <t xml:space="preserve">Diseñar una pantalla que reciba y guarde las historias clinicas </t>
  </si>
  <si>
    <t xml:space="preserve">La interfaz debe aceptar numeros y valores dentro del rango normal </t>
  </si>
  <si>
    <t>3 dias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</si>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</sst>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/M/YYYY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9" fontId="1" numFmtId="0" xfId="0" applyAlignment="1" applyBorder="1" applyFill="1" applyFont="1">
      <alignment horizontal="center"/>
    </xf>
    <xf borderId="1" fillId="10" fontId="1" numFmtId="165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9" fontId="1" numFmtId="165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9" fontId="1" numFmtId="165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6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/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3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4</v>
      </c>
      <c r="D3" s="7"/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5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6"/>
      <c r="J4" s="16"/>
      <c r="K4" s="16"/>
      <c r="L4" s="11"/>
      <c r="M4" s="14"/>
      <c r="N4" s="11"/>
      <c r="O4" s="11"/>
      <c r="P4" s="17"/>
      <c r="Q4" s="1" t="s">
        <v>6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7</v>
      </c>
      <c r="C5" s="19"/>
      <c r="D5" s="19"/>
      <c r="E5" s="8"/>
      <c r="F5" s="20" t="s">
        <v>8</v>
      </c>
      <c r="G5" s="8"/>
      <c r="H5" s="21" t="s">
        <v>9</v>
      </c>
      <c r="I5" s="19"/>
      <c r="J5" s="19"/>
      <c r="K5" s="19"/>
      <c r="L5" s="19"/>
      <c r="M5" s="1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10</v>
      </c>
      <c r="C6" s="23" t="s">
        <v>11</v>
      </c>
      <c r="D6" s="23" t="s">
        <v>12</v>
      </c>
      <c r="E6" s="23" t="s">
        <v>13</v>
      </c>
      <c r="F6" s="24" t="s">
        <v>14</v>
      </c>
      <c r="G6" s="24" t="s">
        <v>15</v>
      </c>
      <c r="H6" s="25" t="s">
        <v>16</v>
      </c>
      <c r="I6" s="26" t="s">
        <v>17</v>
      </c>
      <c r="J6" s="26" t="s">
        <v>18</v>
      </c>
      <c r="K6" s="26" t="s">
        <v>19</v>
      </c>
      <c r="L6" s="26" t="s">
        <v>20</v>
      </c>
      <c r="M6" s="26" t="s">
        <v>21</v>
      </c>
      <c r="N6" s="25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>
        <v>1.0</v>
      </c>
      <c r="C7" s="27" t="s">
        <v>23</v>
      </c>
      <c r="D7" s="27" t="s">
        <v>24</v>
      </c>
      <c r="E7" s="27" t="s">
        <v>25</v>
      </c>
      <c r="F7" s="28">
        <v>45292.0</v>
      </c>
      <c r="G7" s="29" t="s">
        <v>26</v>
      </c>
      <c r="H7" s="30" t="s">
        <v>27</v>
      </c>
      <c r="I7" s="31" t="s">
        <v>28</v>
      </c>
      <c r="J7" s="31" t="s">
        <v>29</v>
      </c>
      <c r="K7" s="31" t="s">
        <v>30</v>
      </c>
      <c r="L7" s="31">
        <v>1.0</v>
      </c>
      <c r="M7" s="31" t="s">
        <v>31</v>
      </c>
      <c r="N7" s="3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>
        <v>1.0</v>
      </c>
      <c r="C8" s="27" t="s">
        <v>23</v>
      </c>
      <c r="D8" s="27" t="s">
        <v>24</v>
      </c>
      <c r="E8" s="27" t="s">
        <v>25</v>
      </c>
      <c r="F8" s="28">
        <v>45323.0</v>
      </c>
      <c r="G8" s="27" t="s">
        <v>32</v>
      </c>
      <c r="H8" s="33" t="s">
        <v>33</v>
      </c>
      <c r="I8" s="31" t="s">
        <v>28</v>
      </c>
      <c r="J8" s="31" t="s">
        <v>34</v>
      </c>
      <c r="K8" s="34">
        <v>45292.0</v>
      </c>
      <c r="L8" s="31">
        <v>1.0</v>
      </c>
      <c r="M8" s="31" t="s">
        <v>31</v>
      </c>
      <c r="N8" s="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>
        <v>1.0</v>
      </c>
      <c r="C9" s="27" t="s">
        <v>23</v>
      </c>
      <c r="D9" s="27" t="s">
        <v>24</v>
      </c>
      <c r="E9" s="27" t="s">
        <v>25</v>
      </c>
      <c r="F9" s="28">
        <v>45352.0</v>
      </c>
      <c r="G9" s="27" t="s">
        <v>35</v>
      </c>
      <c r="H9" s="33" t="s">
        <v>36</v>
      </c>
      <c r="I9" s="31" t="s">
        <v>28</v>
      </c>
      <c r="J9" s="31" t="s">
        <v>37</v>
      </c>
      <c r="K9" s="34">
        <v>45323.0</v>
      </c>
      <c r="L9" s="31">
        <v>1.0</v>
      </c>
      <c r="M9" s="31" t="s">
        <v>31</v>
      </c>
      <c r="N9" s="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>
        <v>1.0</v>
      </c>
      <c r="C10" s="27" t="s">
        <v>23</v>
      </c>
      <c r="D10" s="27" t="s">
        <v>24</v>
      </c>
      <c r="E10" s="27" t="s">
        <v>25</v>
      </c>
      <c r="F10" s="28">
        <v>45383.0</v>
      </c>
      <c r="G10" s="27" t="s">
        <v>38</v>
      </c>
      <c r="H10" s="33" t="s">
        <v>39</v>
      </c>
      <c r="I10" s="31" t="s">
        <v>28</v>
      </c>
      <c r="J10" s="31" t="s">
        <v>34</v>
      </c>
      <c r="K10" s="34">
        <v>45352.0</v>
      </c>
      <c r="L10" s="31">
        <v>1.0</v>
      </c>
      <c r="M10" s="31" t="s">
        <v>31</v>
      </c>
      <c r="N10" s="3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>
        <v>1.0</v>
      </c>
      <c r="C11" s="27" t="s">
        <v>23</v>
      </c>
      <c r="D11" s="27" t="s">
        <v>24</v>
      </c>
      <c r="E11" s="27" t="s">
        <v>25</v>
      </c>
      <c r="F11" s="28">
        <v>45413.0</v>
      </c>
      <c r="G11" s="27" t="s">
        <v>40</v>
      </c>
      <c r="H11" s="33" t="s">
        <v>41</v>
      </c>
      <c r="I11" s="31" t="s">
        <v>28</v>
      </c>
      <c r="J11" s="31" t="s">
        <v>34</v>
      </c>
      <c r="K11" s="34">
        <v>45383.0</v>
      </c>
      <c r="L11" s="31">
        <v>1.0</v>
      </c>
      <c r="M11" s="31" t="s">
        <v>31</v>
      </c>
      <c r="N11" s="3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>
        <v>2.0</v>
      </c>
      <c r="C12" s="27" t="s">
        <v>23</v>
      </c>
      <c r="D12" s="27" t="s">
        <v>42</v>
      </c>
      <c r="E12" s="27" t="s">
        <v>43</v>
      </c>
      <c r="F12" s="28">
        <v>45293.0</v>
      </c>
      <c r="G12" s="27" t="s">
        <v>44</v>
      </c>
      <c r="H12" s="33" t="s">
        <v>45</v>
      </c>
      <c r="I12" s="31" t="s">
        <v>28</v>
      </c>
      <c r="J12" s="31" t="s">
        <v>29</v>
      </c>
      <c r="K12" s="31" t="s">
        <v>30</v>
      </c>
      <c r="L12" s="31">
        <v>1.0</v>
      </c>
      <c r="M12" s="31" t="s">
        <v>31</v>
      </c>
      <c r="N12" s="3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>
        <v>2.0</v>
      </c>
      <c r="C13" s="27" t="s">
        <v>23</v>
      </c>
      <c r="D13" s="27" t="s">
        <v>42</v>
      </c>
      <c r="E13" s="27" t="s">
        <v>43</v>
      </c>
      <c r="F13" s="28">
        <v>45324.0</v>
      </c>
      <c r="G13" s="27" t="s">
        <v>46</v>
      </c>
      <c r="H13" s="33" t="s">
        <v>47</v>
      </c>
      <c r="I13" s="31" t="s">
        <v>28</v>
      </c>
      <c r="J13" s="31" t="s">
        <v>34</v>
      </c>
      <c r="K13" s="34">
        <v>45293.0</v>
      </c>
      <c r="L13" s="31">
        <v>1.0</v>
      </c>
      <c r="M13" s="31" t="s">
        <v>31</v>
      </c>
      <c r="N13" s="3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>
        <v>2.0</v>
      </c>
      <c r="C14" s="27" t="s">
        <v>23</v>
      </c>
      <c r="D14" s="27" t="s">
        <v>42</v>
      </c>
      <c r="E14" s="27" t="s">
        <v>43</v>
      </c>
      <c r="F14" s="28">
        <v>45353.0</v>
      </c>
      <c r="G14" s="27" t="s">
        <v>48</v>
      </c>
      <c r="H14" s="33" t="s">
        <v>49</v>
      </c>
      <c r="I14" s="31" t="s">
        <v>28</v>
      </c>
      <c r="J14" s="31" t="s">
        <v>37</v>
      </c>
      <c r="K14" s="34">
        <v>45324.0</v>
      </c>
      <c r="L14" s="31">
        <v>1.0</v>
      </c>
      <c r="M14" s="31" t="s">
        <v>31</v>
      </c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>
        <v>2.0</v>
      </c>
      <c r="C15" s="27" t="s">
        <v>23</v>
      </c>
      <c r="D15" s="27" t="s">
        <v>42</v>
      </c>
      <c r="E15" s="27" t="s">
        <v>43</v>
      </c>
      <c r="F15" s="28">
        <v>45384.0</v>
      </c>
      <c r="G15" s="27" t="s">
        <v>50</v>
      </c>
      <c r="H15" s="33" t="s">
        <v>51</v>
      </c>
      <c r="I15" s="31" t="s">
        <v>28</v>
      </c>
      <c r="J15" s="31" t="s">
        <v>29</v>
      </c>
      <c r="K15" s="34">
        <v>45353.0</v>
      </c>
      <c r="L15" s="31">
        <v>1.0</v>
      </c>
      <c r="M15" s="31" t="s">
        <v>31</v>
      </c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>
        <v>2.0</v>
      </c>
      <c r="C16" s="27" t="s">
        <v>23</v>
      </c>
      <c r="D16" s="27" t="s">
        <v>42</v>
      </c>
      <c r="E16" s="27" t="s">
        <v>43</v>
      </c>
      <c r="F16" s="28">
        <v>45414.0</v>
      </c>
      <c r="G16" s="27" t="s">
        <v>52</v>
      </c>
      <c r="H16" s="33" t="s">
        <v>53</v>
      </c>
      <c r="I16" s="31" t="s">
        <v>28</v>
      </c>
      <c r="J16" s="31" t="s">
        <v>34</v>
      </c>
      <c r="K16" s="34">
        <v>45384.0</v>
      </c>
      <c r="L16" s="31">
        <v>1.0</v>
      </c>
      <c r="M16" s="31" t="s">
        <v>31</v>
      </c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>
        <v>3.0</v>
      </c>
      <c r="C17" s="27" t="s">
        <v>23</v>
      </c>
      <c r="D17" s="27" t="s">
        <v>54</v>
      </c>
      <c r="E17" s="27" t="s">
        <v>55</v>
      </c>
      <c r="F17" s="28">
        <v>45294.0</v>
      </c>
      <c r="G17" s="27" t="s">
        <v>56</v>
      </c>
      <c r="H17" s="33" t="s">
        <v>57</v>
      </c>
      <c r="I17" s="31" t="s">
        <v>28</v>
      </c>
      <c r="J17" s="31" t="s">
        <v>29</v>
      </c>
      <c r="K17" s="31" t="s">
        <v>30</v>
      </c>
      <c r="L17" s="31">
        <v>1.0</v>
      </c>
      <c r="M17" s="31" t="s">
        <v>31</v>
      </c>
      <c r="N17" s="3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>
        <v>3.0</v>
      </c>
      <c r="C18" s="27" t="s">
        <v>23</v>
      </c>
      <c r="D18" s="27" t="s">
        <v>54</v>
      </c>
      <c r="E18" s="27" t="s">
        <v>55</v>
      </c>
      <c r="F18" s="28">
        <v>45325.0</v>
      </c>
      <c r="G18" s="27" t="s">
        <v>58</v>
      </c>
      <c r="H18" s="33" t="s">
        <v>59</v>
      </c>
      <c r="I18" s="31" t="s">
        <v>28</v>
      </c>
      <c r="J18" s="31" t="s">
        <v>37</v>
      </c>
      <c r="K18" s="34">
        <v>45294.0</v>
      </c>
      <c r="L18" s="31">
        <v>1.0</v>
      </c>
      <c r="M18" s="31" t="s">
        <v>31</v>
      </c>
      <c r="N18" s="3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>
        <v>3.0</v>
      </c>
      <c r="C19" s="27" t="s">
        <v>23</v>
      </c>
      <c r="D19" s="27" t="s">
        <v>54</v>
      </c>
      <c r="E19" s="27" t="s">
        <v>55</v>
      </c>
      <c r="F19" s="28">
        <v>45354.0</v>
      </c>
      <c r="G19" s="27" t="s">
        <v>60</v>
      </c>
      <c r="H19" s="33" t="s">
        <v>39</v>
      </c>
      <c r="I19" s="31" t="s">
        <v>28</v>
      </c>
      <c r="J19" s="31" t="s">
        <v>34</v>
      </c>
      <c r="K19" s="34">
        <v>45325.0</v>
      </c>
      <c r="L19" s="31">
        <v>1.0</v>
      </c>
      <c r="M19" s="31" t="s">
        <v>31</v>
      </c>
      <c r="N19" s="3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>
        <v>3.0</v>
      </c>
      <c r="C20" s="27" t="s">
        <v>23</v>
      </c>
      <c r="D20" s="27" t="s">
        <v>54</v>
      </c>
      <c r="E20" s="27" t="s">
        <v>55</v>
      </c>
      <c r="F20" s="28">
        <v>45385.0</v>
      </c>
      <c r="G20" s="27" t="s">
        <v>61</v>
      </c>
      <c r="H20" s="33" t="s">
        <v>62</v>
      </c>
      <c r="I20" s="31" t="s">
        <v>28</v>
      </c>
      <c r="J20" s="31" t="s">
        <v>34</v>
      </c>
      <c r="K20" s="34">
        <v>45354.0</v>
      </c>
      <c r="L20" s="31">
        <v>1.0</v>
      </c>
      <c r="M20" s="31" t="s">
        <v>31</v>
      </c>
      <c r="N20" s="3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>
        <v>4.0</v>
      </c>
      <c r="C21" s="27" t="s">
        <v>23</v>
      </c>
      <c r="D21" s="27" t="s">
        <v>63</v>
      </c>
      <c r="E21" s="27" t="s">
        <v>64</v>
      </c>
      <c r="F21" s="28">
        <v>45295.0</v>
      </c>
      <c r="G21" s="27" t="s">
        <v>65</v>
      </c>
      <c r="H21" s="33" t="s">
        <v>66</v>
      </c>
      <c r="I21" s="31" t="s">
        <v>67</v>
      </c>
      <c r="J21" s="31" t="s">
        <v>29</v>
      </c>
      <c r="K21" s="31" t="s">
        <v>30</v>
      </c>
      <c r="L21" s="31">
        <v>2.0</v>
      </c>
      <c r="M21" s="31" t="s">
        <v>31</v>
      </c>
      <c r="N21" s="3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>
        <v>4.0</v>
      </c>
      <c r="C22" s="27" t="s">
        <v>23</v>
      </c>
      <c r="D22" s="27" t="s">
        <v>63</v>
      </c>
      <c r="E22" s="27" t="s">
        <v>64</v>
      </c>
      <c r="F22" s="28">
        <v>45326.0</v>
      </c>
      <c r="G22" s="27" t="s">
        <v>68</v>
      </c>
      <c r="H22" s="33" t="s">
        <v>69</v>
      </c>
      <c r="I22" s="31" t="s">
        <v>28</v>
      </c>
      <c r="J22" s="31" t="s">
        <v>34</v>
      </c>
      <c r="K22" s="34">
        <v>45295.0</v>
      </c>
      <c r="L22" s="31">
        <v>2.0</v>
      </c>
      <c r="M22" s="31" t="s">
        <v>31</v>
      </c>
      <c r="N22" s="3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>
        <v>4.0</v>
      </c>
      <c r="C23" s="27" t="s">
        <v>23</v>
      </c>
      <c r="D23" s="27" t="s">
        <v>63</v>
      </c>
      <c r="E23" s="27" t="s">
        <v>64</v>
      </c>
      <c r="F23" s="28">
        <v>45355.0</v>
      </c>
      <c r="G23" s="27" t="s">
        <v>70</v>
      </c>
      <c r="H23" s="33" t="s">
        <v>49</v>
      </c>
      <c r="I23" s="31" t="s">
        <v>28</v>
      </c>
      <c r="J23" s="31" t="s">
        <v>37</v>
      </c>
      <c r="K23" s="34">
        <v>45326.0</v>
      </c>
      <c r="L23" s="31">
        <v>2.0</v>
      </c>
      <c r="M23" s="31" t="s">
        <v>31</v>
      </c>
      <c r="N23" s="3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7">
        <v>4.0</v>
      </c>
      <c r="C24" s="27" t="s">
        <v>23</v>
      </c>
      <c r="D24" s="27" t="s">
        <v>63</v>
      </c>
      <c r="E24" s="27" t="s">
        <v>64</v>
      </c>
      <c r="F24" s="28">
        <v>45386.0</v>
      </c>
      <c r="G24" s="27" t="s">
        <v>71</v>
      </c>
      <c r="H24" s="33" t="s">
        <v>72</v>
      </c>
      <c r="I24" s="31" t="s">
        <v>67</v>
      </c>
      <c r="J24" s="31" t="s">
        <v>34</v>
      </c>
      <c r="K24" s="34">
        <v>45355.0</v>
      </c>
      <c r="L24" s="31">
        <v>2.0</v>
      </c>
      <c r="M24" s="31" t="s">
        <v>31</v>
      </c>
      <c r="N24" s="3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7">
        <v>5.0</v>
      </c>
      <c r="C25" s="27" t="s">
        <v>23</v>
      </c>
      <c r="D25" s="27" t="s">
        <v>73</v>
      </c>
      <c r="E25" s="27" t="s">
        <v>74</v>
      </c>
      <c r="F25" s="28">
        <v>45296.0</v>
      </c>
      <c r="G25" s="27" t="s">
        <v>75</v>
      </c>
      <c r="H25" s="33" t="s">
        <v>76</v>
      </c>
      <c r="I25" s="31" t="s">
        <v>67</v>
      </c>
      <c r="J25" s="31" t="s">
        <v>29</v>
      </c>
      <c r="K25" s="31" t="s">
        <v>30</v>
      </c>
      <c r="L25" s="31">
        <v>2.0</v>
      </c>
      <c r="M25" s="31" t="s">
        <v>31</v>
      </c>
      <c r="N25" s="3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>
        <v>5.0</v>
      </c>
      <c r="C26" s="27" t="s">
        <v>23</v>
      </c>
      <c r="D26" s="27" t="s">
        <v>73</v>
      </c>
      <c r="E26" s="27" t="s">
        <v>74</v>
      </c>
      <c r="F26" s="28">
        <v>45327.0</v>
      </c>
      <c r="G26" s="27" t="s">
        <v>77</v>
      </c>
      <c r="H26" s="33" t="s">
        <v>78</v>
      </c>
      <c r="I26" s="31" t="s">
        <v>28</v>
      </c>
      <c r="J26" s="31" t="s">
        <v>34</v>
      </c>
      <c r="K26" s="34">
        <v>45296.0</v>
      </c>
      <c r="L26" s="31">
        <v>2.0</v>
      </c>
      <c r="M26" s="31" t="s">
        <v>31</v>
      </c>
      <c r="N26" s="3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7">
        <v>5.0</v>
      </c>
      <c r="C27" s="27" t="s">
        <v>23</v>
      </c>
      <c r="D27" s="27" t="s">
        <v>73</v>
      </c>
      <c r="E27" s="27" t="s">
        <v>74</v>
      </c>
      <c r="F27" s="28">
        <v>45356.0</v>
      </c>
      <c r="G27" s="27" t="s">
        <v>79</v>
      </c>
      <c r="H27" s="33" t="s">
        <v>80</v>
      </c>
      <c r="I27" s="31" t="s">
        <v>28</v>
      </c>
      <c r="J27" s="31" t="s">
        <v>37</v>
      </c>
      <c r="K27" s="34">
        <v>45327.0</v>
      </c>
      <c r="L27" s="31">
        <v>2.0</v>
      </c>
      <c r="M27" s="31" t="s">
        <v>31</v>
      </c>
      <c r="N27" s="3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7">
        <v>5.0</v>
      </c>
      <c r="C28" s="27" t="s">
        <v>23</v>
      </c>
      <c r="D28" s="27" t="s">
        <v>73</v>
      </c>
      <c r="E28" s="27" t="s">
        <v>74</v>
      </c>
      <c r="F28" s="28">
        <v>45387.0</v>
      </c>
      <c r="G28" s="27" t="s">
        <v>81</v>
      </c>
      <c r="H28" s="33" t="s">
        <v>82</v>
      </c>
      <c r="I28" s="31" t="s">
        <v>28</v>
      </c>
      <c r="J28" s="31" t="s">
        <v>29</v>
      </c>
      <c r="K28" s="34">
        <v>45356.0</v>
      </c>
      <c r="L28" s="31">
        <v>2.0</v>
      </c>
      <c r="M28" s="31" t="s">
        <v>31</v>
      </c>
      <c r="N28" s="3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7">
        <v>5.0</v>
      </c>
      <c r="C29" s="27" t="s">
        <v>23</v>
      </c>
      <c r="D29" s="27" t="s">
        <v>73</v>
      </c>
      <c r="E29" s="27" t="s">
        <v>74</v>
      </c>
      <c r="F29" s="28">
        <v>45417.0</v>
      </c>
      <c r="G29" s="27" t="s">
        <v>83</v>
      </c>
      <c r="H29" s="33" t="s">
        <v>84</v>
      </c>
      <c r="I29" s="31" t="s">
        <v>28</v>
      </c>
      <c r="J29" s="31" t="s">
        <v>34</v>
      </c>
      <c r="K29" s="34">
        <v>45387.0</v>
      </c>
      <c r="L29" s="31">
        <v>2.0</v>
      </c>
      <c r="M29" s="31" t="s">
        <v>31</v>
      </c>
      <c r="N29" s="3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7">
        <v>6.0</v>
      </c>
      <c r="C30" s="27" t="s">
        <v>85</v>
      </c>
      <c r="D30" s="27" t="s">
        <v>86</v>
      </c>
      <c r="E30" s="27" t="s">
        <v>87</v>
      </c>
      <c r="F30" s="28">
        <v>45297.0</v>
      </c>
      <c r="G30" s="27" t="s">
        <v>88</v>
      </c>
      <c r="H30" s="33" t="s">
        <v>89</v>
      </c>
      <c r="I30" s="31" t="s">
        <v>28</v>
      </c>
      <c r="J30" s="31" t="s">
        <v>29</v>
      </c>
      <c r="K30" s="31" t="s">
        <v>30</v>
      </c>
      <c r="L30" s="31">
        <v>3.0</v>
      </c>
      <c r="M30" s="31" t="s">
        <v>31</v>
      </c>
      <c r="N30" s="3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7">
        <v>6.0</v>
      </c>
      <c r="C31" s="27" t="s">
        <v>85</v>
      </c>
      <c r="D31" s="27" t="s">
        <v>86</v>
      </c>
      <c r="E31" s="27" t="s">
        <v>87</v>
      </c>
      <c r="F31" s="28">
        <v>45328.0</v>
      </c>
      <c r="G31" s="27" t="s">
        <v>90</v>
      </c>
      <c r="H31" s="33" t="s">
        <v>91</v>
      </c>
      <c r="I31" s="31" t="s">
        <v>28</v>
      </c>
      <c r="J31" s="31" t="s">
        <v>37</v>
      </c>
      <c r="K31" s="34">
        <v>45297.0</v>
      </c>
      <c r="L31" s="31">
        <v>3.0</v>
      </c>
      <c r="M31" s="31" t="s">
        <v>31</v>
      </c>
      <c r="N31" s="3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7">
        <v>6.0</v>
      </c>
      <c r="C32" s="27" t="s">
        <v>85</v>
      </c>
      <c r="D32" s="27" t="s">
        <v>86</v>
      </c>
      <c r="E32" s="27" t="s">
        <v>87</v>
      </c>
      <c r="F32" s="28">
        <v>45357.0</v>
      </c>
      <c r="G32" s="27" t="s">
        <v>92</v>
      </c>
      <c r="H32" s="33" t="s">
        <v>93</v>
      </c>
      <c r="I32" s="31" t="s">
        <v>28</v>
      </c>
      <c r="J32" s="31" t="s">
        <v>29</v>
      </c>
      <c r="K32" s="34">
        <v>45328.0</v>
      </c>
      <c r="L32" s="31">
        <v>3.0</v>
      </c>
      <c r="M32" s="31" t="s">
        <v>31</v>
      </c>
      <c r="N32" s="3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7">
        <v>6.0</v>
      </c>
      <c r="C33" s="27" t="s">
        <v>85</v>
      </c>
      <c r="D33" s="27" t="s">
        <v>86</v>
      </c>
      <c r="E33" s="27" t="s">
        <v>87</v>
      </c>
      <c r="F33" s="28">
        <v>45388.0</v>
      </c>
      <c r="G33" s="27" t="s">
        <v>94</v>
      </c>
      <c r="H33" s="33" t="s">
        <v>95</v>
      </c>
      <c r="I33" s="31" t="s">
        <v>28</v>
      </c>
      <c r="J33" s="31" t="s">
        <v>34</v>
      </c>
      <c r="K33" s="34">
        <v>45357.0</v>
      </c>
      <c r="L33" s="31">
        <v>3.0</v>
      </c>
      <c r="M33" s="31" t="s">
        <v>31</v>
      </c>
      <c r="N33" s="3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7">
        <v>7.0</v>
      </c>
      <c r="C34" s="27" t="s">
        <v>85</v>
      </c>
      <c r="D34" s="27" t="s">
        <v>96</v>
      </c>
      <c r="E34" s="27" t="s">
        <v>97</v>
      </c>
      <c r="F34" s="28">
        <v>45298.0</v>
      </c>
      <c r="G34" s="27" t="s">
        <v>98</v>
      </c>
      <c r="H34" s="33" t="s">
        <v>99</v>
      </c>
      <c r="I34" s="31" t="s">
        <v>28</v>
      </c>
      <c r="J34" s="31" t="s">
        <v>29</v>
      </c>
      <c r="K34" s="31" t="s">
        <v>30</v>
      </c>
      <c r="L34" s="31">
        <v>3.0</v>
      </c>
      <c r="M34" s="31" t="s">
        <v>31</v>
      </c>
      <c r="N34" s="3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7">
        <v>7.0</v>
      </c>
      <c r="C35" s="27" t="s">
        <v>85</v>
      </c>
      <c r="D35" s="27" t="s">
        <v>96</v>
      </c>
      <c r="E35" s="27" t="s">
        <v>97</v>
      </c>
      <c r="F35" s="28">
        <v>45329.0</v>
      </c>
      <c r="G35" s="27" t="s">
        <v>100</v>
      </c>
      <c r="H35" s="33" t="s">
        <v>101</v>
      </c>
      <c r="I35" s="31" t="s">
        <v>28</v>
      </c>
      <c r="J35" s="31" t="s">
        <v>37</v>
      </c>
      <c r="K35" s="34">
        <v>45298.0</v>
      </c>
      <c r="L35" s="31">
        <v>3.0</v>
      </c>
      <c r="M35" s="31" t="s">
        <v>31</v>
      </c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7">
        <v>7.0</v>
      </c>
      <c r="C36" s="27" t="s">
        <v>85</v>
      </c>
      <c r="D36" s="27" t="s">
        <v>96</v>
      </c>
      <c r="E36" s="27" t="s">
        <v>97</v>
      </c>
      <c r="F36" s="28">
        <v>45358.0</v>
      </c>
      <c r="G36" s="27" t="s">
        <v>102</v>
      </c>
      <c r="H36" s="33" t="s">
        <v>103</v>
      </c>
      <c r="I36" s="31" t="s">
        <v>28</v>
      </c>
      <c r="J36" s="31" t="s">
        <v>29</v>
      </c>
      <c r="K36" s="34">
        <v>45329.0</v>
      </c>
      <c r="L36" s="31">
        <v>3.0</v>
      </c>
      <c r="M36" s="31" t="s">
        <v>31</v>
      </c>
      <c r="N36" s="3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7">
        <v>7.0</v>
      </c>
      <c r="C37" s="27" t="s">
        <v>85</v>
      </c>
      <c r="D37" s="27" t="s">
        <v>96</v>
      </c>
      <c r="E37" s="27" t="s">
        <v>97</v>
      </c>
      <c r="F37" s="28">
        <v>45389.0</v>
      </c>
      <c r="G37" s="27" t="s">
        <v>104</v>
      </c>
      <c r="H37" s="33" t="s">
        <v>72</v>
      </c>
      <c r="I37" s="31" t="s">
        <v>28</v>
      </c>
      <c r="J37" s="31" t="s">
        <v>34</v>
      </c>
      <c r="K37" s="34">
        <v>45358.0</v>
      </c>
      <c r="L37" s="31">
        <v>3.0</v>
      </c>
      <c r="M37" s="31" t="s">
        <v>31</v>
      </c>
      <c r="N37" s="3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7">
        <v>8.0</v>
      </c>
      <c r="C38" s="27" t="s">
        <v>85</v>
      </c>
      <c r="D38" s="27" t="s">
        <v>105</v>
      </c>
      <c r="E38" s="27" t="s">
        <v>106</v>
      </c>
      <c r="F38" s="28">
        <v>45299.0</v>
      </c>
      <c r="G38" s="27" t="s">
        <v>107</v>
      </c>
      <c r="H38" s="33" t="s">
        <v>108</v>
      </c>
      <c r="I38" s="31" t="s">
        <v>28</v>
      </c>
      <c r="J38" s="31" t="s">
        <v>29</v>
      </c>
      <c r="K38" s="31" t="s">
        <v>30</v>
      </c>
      <c r="L38" s="31">
        <v>3.0</v>
      </c>
      <c r="M38" s="31" t="s">
        <v>31</v>
      </c>
      <c r="N38" s="3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7">
        <v>8.0</v>
      </c>
      <c r="C39" s="27" t="s">
        <v>85</v>
      </c>
      <c r="D39" s="27" t="s">
        <v>105</v>
      </c>
      <c r="E39" s="27" t="s">
        <v>106</v>
      </c>
      <c r="F39" s="28">
        <v>45330.0</v>
      </c>
      <c r="G39" s="27" t="s">
        <v>109</v>
      </c>
      <c r="H39" s="33" t="s">
        <v>110</v>
      </c>
      <c r="I39" s="31" t="s">
        <v>28</v>
      </c>
      <c r="J39" s="31" t="s">
        <v>29</v>
      </c>
      <c r="K39" s="34">
        <v>45299.0</v>
      </c>
      <c r="L39" s="31">
        <v>3.0</v>
      </c>
      <c r="M39" s="31" t="s">
        <v>31</v>
      </c>
      <c r="N39" s="3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7">
        <v>8.0</v>
      </c>
      <c r="C40" s="27" t="s">
        <v>85</v>
      </c>
      <c r="D40" s="27" t="s">
        <v>105</v>
      </c>
      <c r="E40" s="27" t="s">
        <v>106</v>
      </c>
      <c r="F40" s="28">
        <v>45359.0</v>
      </c>
      <c r="G40" s="27" t="s">
        <v>111</v>
      </c>
      <c r="H40" s="33" t="s">
        <v>112</v>
      </c>
      <c r="I40" s="31" t="s">
        <v>28</v>
      </c>
      <c r="J40" s="31" t="s">
        <v>37</v>
      </c>
      <c r="K40" s="34">
        <v>45330.0</v>
      </c>
      <c r="L40" s="31">
        <v>3.0</v>
      </c>
      <c r="M40" s="31" t="s">
        <v>31</v>
      </c>
      <c r="N40" s="3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7">
        <v>8.0</v>
      </c>
      <c r="C41" s="27" t="s">
        <v>85</v>
      </c>
      <c r="D41" s="27" t="s">
        <v>105</v>
      </c>
      <c r="E41" s="27" t="s">
        <v>106</v>
      </c>
      <c r="F41" s="28">
        <v>45390.0</v>
      </c>
      <c r="G41" s="27" t="s">
        <v>113</v>
      </c>
      <c r="H41" s="33" t="s">
        <v>95</v>
      </c>
      <c r="I41" s="31" t="s">
        <v>28</v>
      </c>
      <c r="J41" s="31" t="s">
        <v>34</v>
      </c>
      <c r="K41" s="34">
        <v>45359.0</v>
      </c>
      <c r="L41" s="31">
        <v>3.0</v>
      </c>
      <c r="M41" s="31" t="s">
        <v>31</v>
      </c>
      <c r="N41" s="3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7">
        <v>9.0</v>
      </c>
      <c r="C42" s="27" t="s">
        <v>85</v>
      </c>
      <c r="D42" s="27" t="s">
        <v>114</v>
      </c>
      <c r="E42" s="27" t="s">
        <v>115</v>
      </c>
      <c r="F42" s="28">
        <v>45300.0</v>
      </c>
      <c r="G42" s="27" t="s">
        <v>116</v>
      </c>
      <c r="H42" s="33" t="s">
        <v>117</v>
      </c>
      <c r="I42" s="31" t="s">
        <v>28</v>
      </c>
      <c r="J42" s="31" t="s">
        <v>29</v>
      </c>
      <c r="K42" s="31" t="s">
        <v>30</v>
      </c>
      <c r="L42" s="31">
        <v>4.0</v>
      </c>
      <c r="M42" s="31" t="s">
        <v>31</v>
      </c>
      <c r="N42" s="3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7">
        <v>9.0</v>
      </c>
      <c r="C43" s="27" t="s">
        <v>85</v>
      </c>
      <c r="D43" s="27" t="s">
        <v>114</v>
      </c>
      <c r="E43" s="27" t="s">
        <v>115</v>
      </c>
      <c r="F43" s="28">
        <v>45331.0</v>
      </c>
      <c r="G43" s="27" t="s">
        <v>118</v>
      </c>
      <c r="H43" s="33" t="s">
        <v>119</v>
      </c>
      <c r="I43" s="31" t="s">
        <v>28</v>
      </c>
      <c r="J43" s="31" t="s">
        <v>37</v>
      </c>
      <c r="K43" s="34">
        <v>45300.0</v>
      </c>
      <c r="L43" s="31">
        <v>4.0</v>
      </c>
      <c r="M43" s="31" t="s">
        <v>31</v>
      </c>
      <c r="N43" s="3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7">
        <v>9.0</v>
      </c>
      <c r="C44" s="27" t="s">
        <v>85</v>
      </c>
      <c r="D44" s="27" t="s">
        <v>114</v>
      </c>
      <c r="E44" s="27" t="s">
        <v>115</v>
      </c>
      <c r="F44" s="28">
        <v>45360.0</v>
      </c>
      <c r="G44" s="27" t="s">
        <v>120</v>
      </c>
      <c r="H44" s="33" t="s">
        <v>121</v>
      </c>
      <c r="I44" s="31" t="s">
        <v>67</v>
      </c>
      <c r="J44" s="31" t="s">
        <v>29</v>
      </c>
      <c r="K44" s="34">
        <v>45331.0</v>
      </c>
      <c r="L44" s="31">
        <v>4.0</v>
      </c>
      <c r="M44" s="31" t="s">
        <v>31</v>
      </c>
      <c r="N44" s="3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7">
        <v>9.0</v>
      </c>
      <c r="C45" s="27" t="s">
        <v>85</v>
      </c>
      <c r="D45" s="27" t="s">
        <v>114</v>
      </c>
      <c r="E45" s="27" t="s">
        <v>115</v>
      </c>
      <c r="F45" s="28">
        <v>45391.0</v>
      </c>
      <c r="G45" s="27" t="s">
        <v>122</v>
      </c>
      <c r="H45" s="33" t="s">
        <v>123</v>
      </c>
      <c r="I45" s="31" t="s">
        <v>28</v>
      </c>
      <c r="J45" s="31" t="s">
        <v>34</v>
      </c>
      <c r="K45" s="34">
        <v>45360.0</v>
      </c>
      <c r="L45" s="31">
        <v>4.0</v>
      </c>
      <c r="M45" s="31" t="s">
        <v>31</v>
      </c>
      <c r="N45" s="3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7">
        <v>10.0</v>
      </c>
      <c r="C46" s="27" t="s">
        <v>23</v>
      </c>
      <c r="D46" s="27" t="s">
        <v>124</v>
      </c>
      <c r="E46" s="27" t="s">
        <v>125</v>
      </c>
      <c r="F46" s="28">
        <v>45301.0</v>
      </c>
      <c r="G46" s="27" t="s">
        <v>126</v>
      </c>
      <c r="H46" s="33" t="s">
        <v>127</v>
      </c>
      <c r="I46" s="31" t="s">
        <v>67</v>
      </c>
      <c r="J46" s="31" t="s">
        <v>29</v>
      </c>
      <c r="K46" s="31" t="s">
        <v>30</v>
      </c>
      <c r="L46" s="31">
        <v>4.0</v>
      </c>
      <c r="M46" s="31" t="s">
        <v>31</v>
      </c>
      <c r="N46" s="3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7">
        <v>11.0</v>
      </c>
      <c r="C47" s="27" t="s">
        <v>23</v>
      </c>
      <c r="D47" s="27" t="s">
        <v>128</v>
      </c>
      <c r="E47" s="27" t="s">
        <v>129</v>
      </c>
      <c r="F47" s="28">
        <v>45302.0</v>
      </c>
      <c r="G47" s="27" t="s">
        <v>130</v>
      </c>
      <c r="H47" s="33" t="s">
        <v>131</v>
      </c>
      <c r="I47" s="31" t="s">
        <v>67</v>
      </c>
      <c r="J47" s="31" t="s">
        <v>132</v>
      </c>
      <c r="K47" s="35"/>
      <c r="L47" s="31">
        <v>5.0</v>
      </c>
      <c r="M47" s="31" t="s">
        <v>31</v>
      </c>
      <c r="N47" s="3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6"/>
      <c r="C48" s="36"/>
      <c r="D48" s="36"/>
      <c r="E48" s="36"/>
      <c r="F48" s="36"/>
      <c r="G48" s="36"/>
      <c r="H48" s="32"/>
      <c r="I48" s="35"/>
      <c r="J48" s="35"/>
      <c r="K48" s="35"/>
      <c r="L48" s="35"/>
      <c r="M48" s="35"/>
      <c r="N48" s="3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6"/>
      <c r="C49" s="36"/>
      <c r="D49" s="36"/>
      <c r="E49" s="36"/>
      <c r="F49" s="36"/>
      <c r="G49" s="36"/>
      <c r="H49" s="32"/>
      <c r="I49" s="35"/>
      <c r="J49" s="35"/>
      <c r="K49" s="35"/>
      <c r="L49" s="35"/>
      <c r="M49" s="35"/>
      <c r="N49" s="3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6"/>
      <c r="C50" s="36"/>
      <c r="D50" s="36"/>
      <c r="E50" s="36"/>
      <c r="F50" s="36"/>
      <c r="G50" s="36"/>
      <c r="H50" s="32"/>
      <c r="I50" s="35"/>
      <c r="J50" s="35"/>
      <c r="K50" s="35"/>
      <c r="L50" s="35"/>
      <c r="M50" s="35"/>
      <c r="N50" s="3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6"/>
      <c r="C51" s="36"/>
      <c r="D51" s="36"/>
      <c r="E51" s="36"/>
      <c r="F51" s="36"/>
      <c r="G51" s="36"/>
      <c r="H51" s="32"/>
      <c r="I51" s="35"/>
      <c r="J51" s="35"/>
      <c r="K51" s="35"/>
      <c r="L51" s="35"/>
      <c r="M51" s="35"/>
      <c r="N51" s="3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37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  <c r="M1000" s="3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9:N70">
    <cfRule type="expression" dxfId="0" priority="1" stopIfTrue="1">
      <formula>#REF!="Done"</formula>
    </cfRule>
  </conditionalFormatting>
  <conditionalFormatting sqref="N69:N70">
    <cfRule type="expression" dxfId="1" priority="2" stopIfTrue="1">
      <formula>#REF!="Ongoing"</formula>
    </cfRule>
  </conditionalFormatting>
  <conditionalFormatting sqref="N69:N70">
    <cfRule type="expression" dxfId="2" priority="3" stopIfTrue="1">
      <formula>#REF!="Removed"</formula>
    </cfRule>
  </conditionalFormatting>
  <conditionalFormatting sqref="N24">
    <cfRule type="expression" dxfId="0" priority="4" stopIfTrue="1">
      <formula>#REF!="Done"</formula>
    </cfRule>
  </conditionalFormatting>
  <conditionalFormatting sqref="N24">
    <cfRule type="expression" dxfId="1" priority="5" stopIfTrue="1">
      <formula>#REF!="Ongoing"</formula>
    </cfRule>
  </conditionalFormatting>
  <conditionalFormatting sqref="N24">
    <cfRule type="expression" dxfId="2" priority="6" stopIfTrue="1">
      <formula>#REF!="Removed"</formula>
    </cfRule>
  </conditionalFormatting>
  <conditionalFormatting sqref="N80">
    <cfRule type="expression" dxfId="0" priority="7" stopIfTrue="1">
      <formula>$M70="Done"</formula>
    </cfRule>
  </conditionalFormatting>
  <conditionalFormatting sqref="N80">
    <cfRule type="expression" dxfId="1" priority="8" stopIfTrue="1">
      <formula>$M70="Ongoing"</formula>
    </cfRule>
  </conditionalFormatting>
  <conditionalFormatting sqref="N80">
    <cfRule type="expression" dxfId="2" priority="9" stopIfTrue="1">
      <formula>$M70="Removed"</formula>
    </cfRule>
  </conditionalFormatting>
  <conditionalFormatting sqref="B7:F1000 I7:N1000 G8:H1000">
    <cfRule type="expression" dxfId="0" priority="10" stopIfTrue="1">
      <formula>$M7="Terminado"</formula>
    </cfRule>
  </conditionalFormatting>
  <conditionalFormatting sqref="B7:F1000 I7:N1000 G8:H1000">
    <cfRule type="expression" dxfId="1" priority="11" stopIfTrue="1">
      <formula>$M7="En Progreso"</formula>
    </cfRule>
  </conditionalFormatting>
  <conditionalFormatting sqref="B7:F1000 I7:N1000 G8:H1000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9 M81:M190">
      <formula1>"Por Hacer,En Progreso,Terminado,Eliminado"</formula1>
    </dataValidation>
    <dataValidation type="list" allowBlank="1" showErrorMessage="1" sqref="I7:I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8"/>
      <c r="H1" s="16"/>
    </row>
    <row r="2" ht="12.75" customHeight="1">
      <c r="B2" s="39" t="s">
        <v>20</v>
      </c>
      <c r="C2" s="39" t="s">
        <v>133</v>
      </c>
      <c r="D2" s="39" t="s">
        <v>134</v>
      </c>
      <c r="E2" s="39" t="s">
        <v>135</v>
      </c>
      <c r="F2" s="39" t="s">
        <v>18</v>
      </c>
      <c r="G2" s="40" t="s">
        <v>21</v>
      </c>
      <c r="H2" s="39" t="s">
        <v>136</v>
      </c>
      <c r="I2" s="40" t="s">
        <v>137</v>
      </c>
      <c r="J2" s="41"/>
    </row>
    <row r="3" ht="12.75" customHeight="1">
      <c r="B3" s="42">
        <v>1.0</v>
      </c>
      <c r="C3" s="43">
        <v>43332.0</v>
      </c>
      <c r="D3" s="44">
        <v>30.0</v>
      </c>
      <c r="E3" s="45">
        <v>43362.0</v>
      </c>
      <c r="F3" s="42">
        <f>IF(B3="","",SUMIF('Backlog del Producto'!L$7:L$130,Sprints!B3,'Backlog del Producto'!J$7:J$130))</f>
        <v>0</v>
      </c>
      <c r="G3" s="46" t="s">
        <v>138</v>
      </c>
      <c r="H3" s="44"/>
      <c r="I3" s="47"/>
    </row>
    <row r="4" ht="12.75" customHeight="1">
      <c r="B4" s="42">
        <v>2.0</v>
      </c>
      <c r="C4" s="48">
        <f t="shared" ref="C4:C7" si="1">IF(AND(C3&lt;&gt;"",D3&lt;&gt;"",D4&lt;&gt;""),C3+D3,"")</f>
        <v>43362</v>
      </c>
      <c r="D4" s="44">
        <v>15.0</v>
      </c>
      <c r="E4" s="45">
        <f t="shared" ref="E4:E7" si="2">IF(AND(C4&lt;&gt;"",D4&lt;&gt;""),C4+D4-1,"")</f>
        <v>43376</v>
      </c>
      <c r="F4" s="42">
        <f>IF(B4="","",SUMIF('Backlog del Producto'!L$7:L$130,Sprints!B4,'Backlog del Producto'!J$7:J$130))</f>
        <v>0</v>
      </c>
      <c r="G4" s="46" t="s">
        <v>138</v>
      </c>
      <c r="H4" s="44"/>
      <c r="I4" s="47"/>
    </row>
    <row r="5" ht="12.75" customHeight="1">
      <c r="B5" s="42">
        <v>3.0</v>
      </c>
      <c r="C5" s="48">
        <f t="shared" si="1"/>
        <v>43377</v>
      </c>
      <c r="D5" s="44">
        <v>30.0</v>
      </c>
      <c r="E5" s="45">
        <f t="shared" si="2"/>
        <v>43406</v>
      </c>
      <c r="F5" s="42">
        <f>IF(B5="","",SUMIF('Backlog del Producto'!L$7:L$130,Sprints!B5,'Backlog del Producto'!J$7:J$130))</f>
        <v>0</v>
      </c>
      <c r="G5" s="46" t="s">
        <v>138</v>
      </c>
      <c r="H5" s="44"/>
      <c r="I5" s="47"/>
    </row>
    <row r="6" ht="12.75" customHeight="1">
      <c r="B6" s="42">
        <v>4.0</v>
      </c>
      <c r="C6" s="48">
        <f t="shared" si="1"/>
        <v>43407</v>
      </c>
      <c r="D6" s="44">
        <v>30.0</v>
      </c>
      <c r="E6" s="45">
        <f t="shared" si="2"/>
        <v>43436</v>
      </c>
      <c r="F6" s="42">
        <f>IF(B6="","",SUMIF('Backlog del Producto'!L$7:L$130,Sprints!B6,'Backlog del Producto'!J$7:J$130))</f>
        <v>0</v>
      </c>
      <c r="G6" s="46" t="s">
        <v>138</v>
      </c>
      <c r="H6" s="44"/>
      <c r="I6" s="47"/>
    </row>
    <row r="7" ht="12.75" customHeight="1">
      <c r="B7" s="42">
        <v>5.0</v>
      </c>
      <c r="C7" s="48">
        <f t="shared" si="1"/>
        <v>43437</v>
      </c>
      <c r="D7" s="44">
        <v>30.0</v>
      </c>
      <c r="E7" s="45">
        <f t="shared" si="2"/>
        <v>43466</v>
      </c>
      <c r="F7" s="42">
        <f>IF(B7="","",SUMIF('Backlog del Producto'!L$7:L$130,Sprints!B7,'Backlog del Producto'!J$7:J$130))</f>
        <v>0</v>
      </c>
      <c r="G7" s="46" t="s">
        <v>138</v>
      </c>
      <c r="H7" s="44"/>
      <c r="I7" s="47"/>
    </row>
    <row r="8" ht="12.75" customHeight="1">
      <c r="B8" s="42"/>
      <c r="C8" s="48"/>
      <c r="D8" s="44"/>
      <c r="E8" s="45"/>
      <c r="F8" s="42"/>
      <c r="G8" s="46"/>
      <c r="H8" s="44"/>
      <c r="I8" s="47"/>
    </row>
    <row r="9" ht="12.75" customHeight="1">
      <c r="B9" s="42" t="str">
        <f t="shared" ref="B9:B17" si="3">IF(AND(C9&lt;&gt;"",D9&lt;&gt;""),B8+1,"")</f>
        <v/>
      </c>
      <c r="C9" s="48" t="str">
        <f t="shared" ref="C9:C17" si="4">IF(AND(C8&lt;&gt;"",D8&lt;&gt;"",D9&lt;&gt;""),C8+D8,"")</f>
        <v/>
      </c>
      <c r="D9" s="44"/>
      <c r="E9" s="45" t="str">
        <f t="shared" ref="E9:E17" si="5">IF(AND(C9&lt;&gt;"",D9&lt;&gt;""),C9+D9-1,"")</f>
        <v/>
      </c>
      <c r="F9" s="42" t="str">
        <f>IF(B9="","",SUMIF('Backlog del Producto'!L$8:L$130,Sprints!B9,'Backlog del Producto'!J$8:J$130))</f>
        <v/>
      </c>
      <c r="G9" s="46" t="str">
        <f t="shared" ref="G9:G17" si="6">IF(AND(OR(G8="Planned",G8="Ongoing"),D9&lt;&gt;""),"Planned","Unplanned")</f>
        <v>Unplanned</v>
      </c>
      <c r="H9" s="44"/>
      <c r="I9" s="47"/>
    </row>
    <row r="10" ht="12.75" customHeight="1">
      <c r="B10" s="42" t="str">
        <f t="shared" si="3"/>
        <v/>
      </c>
      <c r="C10" s="48" t="str">
        <f t="shared" si="4"/>
        <v/>
      </c>
      <c r="D10" s="44"/>
      <c r="E10" s="45" t="str">
        <f t="shared" si="5"/>
        <v/>
      </c>
      <c r="F10" s="42" t="str">
        <f>IF(B10="","",SUMIF('Backlog del Producto'!L$8:L$130,Sprints!B10,'Backlog del Producto'!J$8:J$130))</f>
        <v/>
      </c>
      <c r="G10" s="46" t="str">
        <f t="shared" si="6"/>
        <v>Unplanned</v>
      </c>
      <c r="H10" s="44"/>
      <c r="I10" s="47"/>
    </row>
    <row r="11" ht="12.75" customHeight="1">
      <c r="B11" s="42" t="str">
        <f t="shared" si="3"/>
        <v/>
      </c>
      <c r="C11" s="48" t="str">
        <f t="shared" si="4"/>
        <v/>
      </c>
      <c r="D11" s="44"/>
      <c r="E11" s="45" t="str">
        <f t="shared" si="5"/>
        <v/>
      </c>
      <c r="F11" s="42" t="str">
        <f>IF(B11="","",SUMIF('Backlog del Producto'!L$8:L$130,Sprints!B11,'Backlog del Producto'!J$8:J$130))</f>
        <v/>
      </c>
      <c r="G11" s="46" t="str">
        <f t="shared" si="6"/>
        <v>Unplanned</v>
      </c>
      <c r="H11" s="44"/>
      <c r="I11" s="47"/>
    </row>
    <row r="12" ht="12.75" customHeight="1">
      <c r="B12" s="42" t="str">
        <f t="shared" si="3"/>
        <v/>
      </c>
      <c r="C12" s="48" t="str">
        <f t="shared" si="4"/>
        <v/>
      </c>
      <c r="D12" s="44"/>
      <c r="E12" s="45" t="str">
        <f t="shared" si="5"/>
        <v/>
      </c>
      <c r="F12" s="42" t="str">
        <f>IF(B12="","",SUMIF('Backlog del Producto'!L$8:L$130,Sprints!B12,'Backlog del Producto'!J$8:J$130))</f>
        <v/>
      </c>
      <c r="G12" s="46" t="str">
        <f t="shared" si="6"/>
        <v>Unplanned</v>
      </c>
      <c r="H12" s="44"/>
      <c r="I12" s="47"/>
    </row>
    <row r="13" ht="12.75" customHeight="1">
      <c r="B13" s="42" t="str">
        <f t="shared" si="3"/>
        <v/>
      </c>
      <c r="C13" s="48" t="str">
        <f t="shared" si="4"/>
        <v/>
      </c>
      <c r="D13" s="44"/>
      <c r="E13" s="45" t="str">
        <f t="shared" si="5"/>
        <v/>
      </c>
      <c r="F13" s="42" t="str">
        <f>IF(B13="","",SUMIF('Backlog del Producto'!L$8:L$130,Sprints!B13,'Backlog del Producto'!J$8:J$130))</f>
        <v/>
      </c>
      <c r="G13" s="46" t="str">
        <f t="shared" si="6"/>
        <v>Unplanned</v>
      </c>
      <c r="H13" s="44"/>
      <c r="I13" s="47"/>
    </row>
    <row r="14" ht="12.75" customHeight="1">
      <c r="B14" s="42" t="str">
        <f t="shared" si="3"/>
        <v/>
      </c>
      <c r="C14" s="48" t="str">
        <f t="shared" si="4"/>
        <v/>
      </c>
      <c r="D14" s="44"/>
      <c r="E14" s="45" t="str">
        <f t="shared" si="5"/>
        <v/>
      </c>
      <c r="F14" s="42" t="str">
        <f>IF(B14="","",SUMIF('Backlog del Producto'!L$8:L$130,Sprints!B14,'Backlog del Producto'!J$8:J$130))</f>
        <v/>
      </c>
      <c r="G14" s="46" t="str">
        <f t="shared" si="6"/>
        <v>Unplanned</v>
      </c>
      <c r="H14" s="44"/>
      <c r="I14" s="47"/>
    </row>
    <row r="15" ht="12.75" customHeight="1">
      <c r="B15" s="42" t="str">
        <f t="shared" si="3"/>
        <v/>
      </c>
      <c r="C15" s="48" t="str">
        <f t="shared" si="4"/>
        <v/>
      </c>
      <c r="D15" s="44"/>
      <c r="E15" s="45" t="str">
        <f t="shared" si="5"/>
        <v/>
      </c>
      <c r="F15" s="42" t="str">
        <f>IF(B15="","",SUMIF('Backlog del Producto'!L$8:L$130,Sprints!B15,'Backlog del Producto'!J$8:J$130))</f>
        <v/>
      </c>
      <c r="G15" s="46" t="str">
        <f t="shared" si="6"/>
        <v>Unplanned</v>
      </c>
      <c r="H15" s="44"/>
      <c r="I15" s="47"/>
    </row>
    <row r="16" ht="12.75" customHeight="1">
      <c r="B16" s="42" t="str">
        <f t="shared" si="3"/>
        <v/>
      </c>
      <c r="C16" s="48" t="str">
        <f t="shared" si="4"/>
        <v/>
      </c>
      <c r="D16" s="44"/>
      <c r="E16" s="45" t="str">
        <f t="shared" si="5"/>
        <v/>
      </c>
      <c r="F16" s="42" t="str">
        <f>IF(B16="","",SUMIF('Backlog del Producto'!L$8:L$130,Sprints!B16,'Backlog del Producto'!J$8:J$130))</f>
        <v/>
      </c>
      <c r="G16" s="46" t="str">
        <f t="shared" si="6"/>
        <v>Unplanned</v>
      </c>
      <c r="H16" s="44"/>
      <c r="I16" s="47"/>
    </row>
    <row r="17" ht="12.75" customHeight="1">
      <c r="B17" s="42" t="str">
        <f t="shared" si="3"/>
        <v/>
      </c>
      <c r="C17" s="48" t="str">
        <f t="shared" si="4"/>
        <v/>
      </c>
      <c r="D17" s="44"/>
      <c r="E17" s="45" t="str">
        <f t="shared" si="5"/>
        <v/>
      </c>
      <c r="F17" s="42" t="str">
        <f>IF(B17="","",SUMIF('Backlog del Producto'!L$8:L$130,Sprints!B17,'Backlog del Producto'!J$8:J$130))</f>
        <v/>
      </c>
      <c r="G17" s="46" t="str">
        <f t="shared" si="6"/>
        <v>Unplanned</v>
      </c>
      <c r="H17" s="44"/>
      <c r="I17" s="47"/>
    </row>
    <row r="18" ht="12.75" customHeight="1">
      <c r="B18" s="46"/>
      <c r="C18" s="46"/>
      <c r="D18" s="49"/>
      <c r="E18" s="50" t="s">
        <v>139</v>
      </c>
      <c r="F18" s="42">
        <f>SUMIF('Backlog del Producto'!L$8:L$130,"",'Backlog del Producto'!J$8:J$130)-SUMIF('Backlog del Producto'!M$8:M$130,"Eliminado",'Backlog del Producto'!J$8:J$130)</f>
        <v>0</v>
      </c>
      <c r="G18" s="46"/>
      <c r="H18" s="44"/>
      <c r="I18" s="51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