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commentsmeta2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  <sheet state="visible" name="Sprint 3" sheetId="3" r:id="rId6"/>
    <sheet state="visible" name="Sprint 4" sheetId="4" r:id="rId7"/>
    <sheet state="visible" name="Sprint 5" sheetId="5" r:id="rId8"/>
  </sheets>
  <definedNames>
    <definedName localSheetId="3" name="TotalEffort">'Sprint 4'!$G$17</definedName>
    <definedName localSheetId="1" name="TaskStoryID">'Sprint 2'!$D$21:$D$48</definedName>
    <definedName localSheetId="0" name="TaskStatus">'Sprint 1'!$F$21:$F$37</definedName>
    <definedName localSheetId="4" name="DoneDays">'Sprint 5'!$F$18</definedName>
    <definedName name="ColBottomCurrentScope">#REF!</definedName>
    <definedName localSheetId="0" name="TaskRows">'Sprint 1'!$D$18</definedName>
    <definedName localSheetId="4" name="SprintTasks">'Sprint 5'!$C$21:$AF$37</definedName>
    <definedName name="StoryName">#REF!</definedName>
    <definedName name="PBTrend">#REF!</definedName>
    <definedName name="TrendSprintCount">#REF!</definedName>
    <definedName localSheetId="0" name="DoneDays">'Sprint 1'!$F$18</definedName>
    <definedName localSheetId="3" name="TaskRows">'Sprint 4'!$D$18</definedName>
    <definedName name="Sprint">#REF!</definedName>
    <definedName localSheetId="4" name="TaskStatus">'Sprint 5'!$F$21:$F$37</definedName>
    <definedName name="ColTopRemainingWork">#REF!</definedName>
    <definedName localSheetId="1" name="TaskStatus">'Sprint 2'!$F$21:$F$48</definedName>
    <definedName name="PlannedSpeed">#REF!</definedName>
    <definedName localSheetId="3" name="TrendDays">'Sprint 4'!$F$20</definedName>
    <definedName localSheetId="0" name="TaskStoryID">'Sprint 1'!$D$21:$D$37</definedName>
    <definedName localSheetId="2" name="TaskStatus">'Sprint 3'!$F$21:$F$43</definedName>
    <definedName localSheetId="1" name="ImplementationDays">'Sprint 2'!$D$16</definedName>
    <definedName name="AverageSpeedLastEight">#REF!</definedName>
    <definedName localSheetId="2" name="TotalEffort">'Sprint 3'!$G$17</definedName>
    <definedName name="ProductBacklog">#REF!</definedName>
    <definedName localSheetId="3" name="SprintTasks">'Sprint 4'!$C$21:$AF$37</definedName>
    <definedName name="AverageSpeedRealized">#REF!</definedName>
    <definedName localSheetId="2" name="TaskStoryID">'Sprint 3'!$D$21:$D$43</definedName>
    <definedName localSheetId="0" name="SprintTasks">'Sprint 1'!$C$21:$AF$37</definedName>
    <definedName name="TotalEffort">#REF!</definedName>
    <definedName name="LastEight">#REF!</definedName>
    <definedName localSheetId="4" name="TotalEffort">'Sprint 5'!$G$17</definedName>
    <definedName localSheetId="2" name="TrendDays">'Sprint 3'!$F$20</definedName>
    <definedName name="AverageSpeedWorstThree">#REF!</definedName>
    <definedName name="TaskRows">#REF!</definedName>
    <definedName localSheetId="4" name="ImplementationDays">'Sprint 5'!$D$16</definedName>
    <definedName localSheetId="0" name="TotalEffort">'Sprint 1'!$G$17</definedName>
    <definedName name="PBCurrentBottom">#REF!</definedName>
    <definedName localSheetId="3" name="TaskStatus">'Sprint 4'!$F$21:$F$37</definedName>
    <definedName localSheetId="1" name="TaskRows">'Sprint 2'!$D$18</definedName>
    <definedName localSheetId="0" name="TrendDays">'Sprint 1'!$F$20</definedName>
    <definedName localSheetId="1" name="TrendDays">'Sprint 2'!$F$20</definedName>
    <definedName localSheetId="2" name="TaskRows">'Sprint 3'!$D$18</definedName>
    <definedName name="DoneDays">#REF!</definedName>
    <definedName localSheetId="3" name="DoneDays">'Sprint 4'!$F$18</definedName>
    <definedName name="SprintsInTrend">#REF!</definedName>
    <definedName localSheetId="3" name="ImplementationDays">'Sprint 4'!$D$16</definedName>
    <definedName localSheetId="1" name="DoneDays">'Sprint 2'!$F$18</definedName>
    <definedName name="Status">#REF!</definedName>
    <definedName localSheetId="4" name="TrendDays">'Sprint 5'!$F$20</definedName>
    <definedName name="SprintCount">#REF!</definedName>
    <definedName localSheetId="4" name="TaskRows">'Sprint 5'!$D$18</definedName>
    <definedName localSheetId="1" name="SprintTasks">'Sprint 2'!$C$21:$AF$48</definedName>
    <definedName name="LastPlanned">#REF!</definedName>
    <definedName name="SprintTasks">#REF!</definedName>
    <definedName name="TaskStoryID">#REF!</definedName>
    <definedName name="ImplementationDays">#REF!</definedName>
    <definedName localSheetId="3" name="TaskStoryID">'Sprint 4'!$D$21:$D$37</definedName>
    <definedName localSheetId="2" name="DoneDays">'Sprint 3'!$F$18</definedName>
    <definedName localSheetId="0" name="ImplementationDays">'Sprint 1'!$D$16</definedName>
    <definedName name="TrendDays">#REF!</definedName>
    <definedName name="TrendOffset">#REF!</definedName>
    <definedName name="LastRealized">#REF!</definedName>
    <definedName localSheetId="1" name="TotalEffort">'Sprint 2'!$G$17</definedName>
    <definedName name="RealizedSpeed">#REF!</definedName>
    <definedName localSheetId="4" name="TaskStoryID">'Sprint 5'!$D$21:$D$37</definedName>
    <definedName localSheetId="2" name="ImplementationDays">'Sprint 3'!$D$16</definedName>
    <definedName name="TaskStatus">#REF!</definedName>
    <definedName localSheetId="2" name="SprintTasks">'Sprint 3'!$C$21:$AF$43</definedName>
  </definedNames>
  <calcPr/>
  <extLst>
    <ext uri="GoogleSheetsCustomDataVersion2">
      <go:sheetsCustomData xmlns:go="http://customooxmlschemas.google.com/" r:id="rId9" roundtripDataChecksum="TgvJS7pRCL9wY/lKvWXtUev+2vD9imVp/1gbSa8vjuE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6">
      <text>
        <t xml:space="preserve">======
ID#AAABNQ7yNd0
Petri Heiramo    (2024-05-19 19:52:41)
Count only active working and implementation days. Do not include Planning Day or Sprint Review.
E.g. a 4-week Sprint would most likely have 18 implementation days.</t>
      </text>
    </comment>
  </commentList>
  <extLst>
    <ext uri="GoogleSheetsCustomDataVersion2">
      <go:sheetsCustomData xmlns:go="http://customooxmlschemas.google.com/" r:id="rId1" roundtripDataSignature="AMtx7mgIrtQGZMFcZCR/DdWZZRcrcfANWg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6">
      <text>
        <t xml:space="preserve">======
ID#AAABNQ7yNd8
Petri Heiramo    (2024-05-19 19:52:41)
Count only active working and implementation days. Do not include Planning Day or Sprint Review.
E.g. a 4-week Sprint would most likely have 18 implementation days.</t>
      </text>
    </comment>
  </commentList>
  <extLst>
    <ext uri="GoogleSheetsCustomDataVersion2">
      <go:sheetsCustomData xmlns:go="http://customooxmlschemas.google.com/" r:id="rId1" roundtripDataSignature="AMtx7mj8tQ+1rwGIb/r4cJvxsy8fSSF8jw=="/>
    </ext>
  </extL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6">
      <text>
        <t xml:space="preserve">======
ID#AAABNQ7yNd4
Petri Heiramo    (2024-05-19 19:52:41)
Count only active working and implementation days. Do not include Planning Day or Sprint Review.
E.g. a 4-week Sprint would most likely have 18 implementation days.</t>
      </text>
    </comment>
  </commentList>
  <extLst>
    <ext uri="GoogleSheetsCustomDataVersion2">
      <go:sheetsCustomData xmlns:go="http://customooxmlschemas.google.com/" r:id="rId1" roundtripDataSignature="AMtx7mhULkNDvUCp6qdEDptYhB/uRoUJSg=="/>
    </ext>
  </extLst>
</comments>
</file>

<file path=xl/sharedStrings.xml><?xml version="1.0" encoding="utf-8"?>
<sst xmlns="http://schemas.openxmlformats.org/spreadsheetml/2006/main" count="350" uniqueCount="146">
  <si>
    <t>Nombre del Proyecto:</t>
  </si>
  <si>
    <t>Dueño del Proyecto</t>
  </si>
  <si>
    <t>Gerente del Proyecto:</t>
  </si>
  <si>
    <t>ID Epica</t>
  </si>
  <si>
    <t>Esfuerzo</t>
  </si>
  <si>
    <t>Faltante en los días siguientes…</t>
  </si>
  <si>
    <t>Tendencia calculada en los últimos</t>
  </si>
  <si>
    <t>Días</t>
  </si>
  <si>
    <t>Totales</t>
  </si>
  <si>
    <t>Task rows</t>
  </si>
  <si>
    <t>Done days</t>
  </si>
  <si>
    <t>Warning! These are necessary</t>
  </si>
  <si>
    <t>Trend</t>
  </si>
  <si>
    <t>template rows</t>
  </si>
  <si>
    <t>Trend Days</t>
  </si>
  <si>
    <t>ID Tarea</t>
  </si>
  <si>
    <t>Tarea</t>
  </si>
  <si>
    <t>ID Historia</t>
  </si>
  <si>
    <t>Responsable</t>
  </si>
  <si>
    <t>Estado</t>
  </si>
  <si>
    <t>Est.</t>
  </si>
  <si>
    <t>T001</t>
  </si>
  <si>
    <t>Diseñar la interfaz de usuario para la creación de nuevas historias clínicas.</t>
  </si>
  <si>
    <t>HU001</t>
  </si>
  <si>
    <t>Jauregui Ponce Jhon Kennedy</t>
  </si>
  <si>
    <t>Terminado</t>
  </si>
  <si>
    <t>T002</t>
  </si>
  <si>
    <t>Implementar campos necesarios para el registro de la historia clínica (nombre del paciente, fecha de nacimiento, motivo de consulta, etc.).</t>
  </si>
  <si>
    <t>T003</t>
  </si>
  <si>
    <t>Crear la lógica de backend para almacenar nuevas historias clínicas en la base de datos.</t>
  </si>
  <si>
    <t>T004</t>
  </si>
  <si>
    <t>Implementar validaciones para los campos requeridos.</t>
  </si>
  <si>
    <t>T005</t>
  </si>
  <si>
    <t>Realizar pruebas para asegurar que las historias clínicas se agregan correctamente.</t>
  </si>
  <si>
    <t>T006</t>
  </si>
  <si>
    <t>Diseñar la interfaz de usuario para la búsqueda de historias clínicas.</t>
  </si>
  <si>
    <t>HU002</t>
  </si>
  <si>
    <t>T007</t>
  </si>
  <si>
    <t>Implementar un cuadro de búsqueda con filtros (por nombre, fecha, etc.).</t>
  </si>
  <si>
    <t>T008</t>
  </si>
  <si>
    <t>Crear la lógica de backend para recuperar las historias clínicas de la base de datos.</t>
  </si>
  <si>
    <t>Grande Contreras Mario</t>
  </si>
  <si>
    <t>T009</t>
  </si>
  <si>
    <t>Desarrollar la vista de detalles para visualizar la información de una historia clínica seleccionada.</t>
  </si>
  <si>
    <t>T010</t>
  </si>
  <si>
    <t>Realizar pruebas para asegurar que la búsqueda y visualización funcionan correctamente</t>
  </si>
  <si>
    <t>T011</t>
  </si>
  <si>
    <t>Diseñar la interfaz de usuario para la edición de historias clínicas.</t>
  </si>
  <si>
    <t>HU003</t>
  </si>
  <si>
    <t>Sanabria Tinoco Wiliams Anthony</t>
  </si>
  <si>
    <t>T012</t>
  </si>
  <si>
    <t>Implementar la lógica de backend para actualizar los registros en la base de datos.</t>
  </si>
  <si>
    <t>T013</t>
  </si>
  <si>
    <t>Crear validaciones para los campos editables.</t>
  </si>
  <si>
    <t>T014</t>
  </si>
  <si>
    <t>Realizar pruebas para asegurar que la edición de historias clínicas funciona correctamente</t>
  </si>
  <si>
    <t>Duración del Sprint</t>
  </si>
  <si>
    <t>T015</t>
  </si>
  <si>
    <t>Diseñar la interfaz de usuario para listar historias clínicas de otros estudiantes.</t>
  </si>
  <si>
    <t>HU004</t>
  </si>
  <si>
    <t>Diaz Loayza Diego Juan de Dios</t>
  </si>
  <si>
    <t>T016</t>
  </si>
  <si>
    <t>Implementar permisos y restricciones para asegurar que solo se puede ver la información permitida.</t>
  </si>
  <si>
    <t>T017</t>
  </si>
  <si>
    <t>Crear la lógica de backend para recuperar historias clínicas de otros estudiantes.</t>
  </si>
  <si>
    <t>T018</t>
  </si>
  <si>
    <t>Realizar pruebas para asegurar que las historias clínicas de otros estudiantes se muestran correctamente</t>
  </si>
  <si>
    <t>T019</t>
  </si>
  <si>
    <t>Diseñar la interfaz de usuario para adjuntar imágenes y documentos.</t>
  </si>
  <si>
    <t>HU005</t>
  </si>
  <si>
    <t>T020</t>
  </si>
  <si>
    <t>Implementar la funcionalidad de carga de archivos en el frontend.</t>
  </si>
  <si>
    <t>T021</t>
  </si>
  <si>
    <t>Crear la lógica de backend para almacenar y vincular las imágenes y documentos con las historias clínicas.</t>
  </si>
  <si>
    <t>Collachagua Ventura Junior Jesus</t>
  </si>
  <si>
    <t>T022</t>
  </si>
  <si>
    <t>Implementar la visualización de las imágenes y documentos adjuntos.</t>
  </si>
  <si>
    <t>T023</t>
  </si>
  <si>
    <t>Realizar pruebas para asegurar que los archivos se cargan y se muestran correctamente.</t>
  </si>
  <si>
    <t>T024</t>
  </si>
  <si>
    <t>Diseñar la interfaz de usuario para la evaluación y asignación de calificaciones.</t>
  </si>
  <si>
    <t>HU006</t>
  </si>
  <si>
    <t>T025</t>
  </si>
  <si>
    <t>Implementar la lógica de backend para almacenar las calificaciones y comentarios del docente.</t>
  </si>
  <si>
    <t>T026</t>
  </si>
  <si>
    <t>Crear formularios de evaluación con criterios específicos.</t>
  </si>
  <si>
    <t>T027</t>
  </si>
  <si>
    <t>Realizar pruebas para asegurar que las calificaciones se guardan y se muestran correctamente.</t>
  </si>
  <si>
    <t>T028</t>
  </si>
  <si>
    <t>Diseñar la interfaz de usuario para que los docentes puedan acceder al historial clínico completo.</t>
  </si>
  <si>
    <t>HU007</t>
  </si>
  <si>
    <t>Malpartida Zevallos Franco</t>
  </si>
  <si>
    <t>T029</t>
  </si>
  <si>
    <t>Implementar la lógica de backend para recuperar los historiales clínicos completos</t>
  </si>
  <si>
    <t>T030</t>
  </si>
  <si>
    <t>Asegurar que la interfaz muestra todos los datos relevantes de manera clara.</t>
  </si>
  <si>
    <t>Vera Chinchay Javier</t>
  </si>
  <si>
    <t>T031</t>
  </si>
  <si>
    <t>Realizar pruebas para asegurar el acceso y la correcta visualización del historial clínico.</t>
  </si>
  <si>
    <t>T032</t>
  </si>
  <si>
    <t>Diseñar la interfaz de usuario para la revisión y calificación del historial clínico.</t>
  </si>
  <si>
    <t>HU008</t>
  </si>
  <si>
    <t>T033</t>
  </si>
  <si>
    <t>Implementar la funcionalidad para que los docentes puedan agregar notas y comentarios.</t>
  </si>
  <si>
    <t>T034</t>
  </si>
  <si>
    <t>Crear la lógica de backend para guardar las notas y comentarios del docente.</t>
  </si>
  <si>
    <t>T035</t>
  </si>
  <si>
    <t>Realizar pruebas para asegurar que los docentes pueden revisar y calificar correctamente.</t>
  </si>
  <si>
    <t>T036</t>
  </si>
  <si>
    <t>Diseñar la interfaz de usuario para la aprobación o rechazo de actividades.</t>
  </si>
  <si>
    <t>HU009</t>
  </si>
  <si>
    <t>T037</t>
  </si>
  <si>
    <t>Implementar la lógica de backend para guardar el estado de aprobación o rechazo.</t>
  </si>
  <si>
    <t>En Progreso</t>
  </si>
  <si>
    <t>T038</t>
  </si>
  <si>
    <t>Crear notificaciones para los estudiantes sobre la decisión del docente.</t>
  </si>
  <si>
    <t>T039</t>
  </si>
  <si>
    <t>Realizar pruebas para asegurar que la funcionalidad de aprobación/rechazo funciona correctamente.</t>
  </si>
  <si>
    <t>T040</t>
  </si>
  <si>
    <t>Diseñar la interfaz de usuario para la captura y subida de firmas.</t>
  </si>
  <si>
    <t>HU010</t>
  </si>
  <si>
    <t>T041</t>
  </si>
  <si>
    <t>Implementar la funcionalidad para cargar y almacenar la firma digital del paciente.</t>
  </si>
  <si>
    <t>T042</t>
  </si>
  <si>
    <t>Asociar la firma con el documento de consentimiento informado en la historia clínica.</t>
  </si>
  <si>
    <t>T043</t>
  </si>
  <si>
    <t>Realizar pruebas para asegurar que las firmas se capturan y almacenan correctamente.</t>
  </si>
  <si>
    <t>T044</t>
  </si>
  <si>
    <t>Diseñar la interfaz de usuario para la entrada de signos vitales.</t>
  </si>
  <si>
    <t>HU011</t>
  </si>
  <si>
    <t>T045</t>
  </si>
  <si>
    <t>Implementar la lógica de backend para almacenar los signos vitales en la base de datos.</t>
  </si>
  <si>
    <t>T046</t>
  </si>
  <si>
    <t>Crear la funcionalidad para visualizar los signos vitales como parte del historial clínico.</t>
  </si>
  <si>
    <t>T047</t>
  </si>
  <si>
    <t>Realizar pruebas para asegurar que los signos vitales se registran y se muestran correctamente.</t>
  </si>
  <si>
    <t>T048</t>
  </si>
  <si>
    <t>Analizar y replicar el formato físico de las historias clínicas en una interfaz digital.</t>
  </si>
  <si>
    <t>HU012</t>
  </si>
  <si>
    <t>Povis Uribe Jean Anthony</t>
  </si>
  <si>
    <t>T049</t>
  </si>
  <si>
    <t>Implementar los campos y secciones necesarias en la interfaz digital.</t>
  </si>
  <si>
    <t>T050</t>
  </si>
  <si>
    <t>Crear la lógica de backend para almacenar la historia clínica en el formato especificado.</t>
  </si>
  <si>
    <t>T051</t>
  </si>
  <si>
    <t>Realizar pruebas para asegurar que la historia clínica digital se rellena y se visualiza correctamente según el formato físico.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</si>
</sst>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Sprint &quot;#&quot; Backlog&quot;"/>
    <numFmt numFmtId="165" formatCode="d.m"/>
  </numFmts>
  <fonts count="10">
    <font>
      <sz val="10.0"/>
      <color rgb="FF000000"/>
      <name val="Arial"/>
      <scheme val="minor"/>
    </font>
    <font>
      <sz val="10.0"/>
      <color theme="1"/>
      <name val="Arial"/>
    </font>
    <font>
      <sz val="14.0"/>
      <color theme="1"/>
      <name val="Arial"/>
    </font>
    <font/>
    <font>
      <color theme="1"/>
      <name val="Arial"/>
    </font>
    <font>
      <b/>
      <sz val="10.0"/>
      <color theme="1"/>
      <name val="Arial"/>
    </font>
    <font>
      <b/>
      <sz val="10.0"/>
      <color rgb="FFFF0000"/>
      <name val="Arial"/>
    </font>
    <font>
      <color rgb="FF000000"/>
      <name val="Arial"/>
    </font>
    <font>
      <sz val="11.0"/>
      <color rgb="FF000000"/>
      <name val="Arial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</fills>
  <borders count="17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shrinkToFit="0" vertical="center" wrapText="1"/>
    </xf>
    <xf borderId="2" fillId="2" fontId="1" numFmtId="0" xfId="0" applyBorder="1" applyFont="1"/>
    <xf borderId="2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vertical="center"/>
    </xf>
    <xf borderId="4" fillId="2" fontId="2" numFmtId="0" xfId="0" applyAlignment="1" applyBorder="1" applyFont="1">
      <alignment horizontal="center" shrinkToFit="0" vertical="center" wrapText="1"/>
    </xf>
    <xf borderId="5" fillId="2" fontId="1" numFmtId="0" xfId="0" applyBorder="1" applyFont="1"/>
    <xf borderId="6" fillId="2" fontId="2" numFmtId="0" xfId="0" applyAlignment="1" applyBorder="1" applyFont="1">
      <alignment horizontal="left" shrinkToFit="0" vertical="center" wrapText="1"/>
    </xf>
    <xf borderId="7" fillId="0" fontId="3" numFmtId="0" xfId="0" applyBorder="1" applyFont="1"/>
    <xf borderId="8" fillId="0" fontId="3" numFmtId="0" xfId="0" applyBorder="1" applyFont="1"/>
    <xf borderId="5" fillId="2" fontId="2" numFmtId="0" xfId="0" applyAlignment="1" applyBorder="1" applyFont="1">
      <alignment horizontal="center" shrinkToFit="0" vertical="center" wrapText="1"/>
    </xf>
    <xf borderId="5" fillId="2" fontId="2" numFmtId="0" xfId="0" applyAlignment="1" applyBorder="1" applyFont="1">
      <alignment horizontal="center" vertical="center"/>
    </xf>
    <xf borderId="9" fillId="2" fontId="2" numFmtId="0" xfId="0" applyAlignment="1" applyBorder="1" applyFont="1">
      <alignment horizontal="center" vertical="center"/>
    </xf>
    <xf borderId="10" fillId="2" fontId="2" numFmtId="0" xfId="0" applyAlignment="1" applyBorder="1" applyFont="1">
      <alignment horizontal="center" shrinkToFit="0" vertical="center" wrapText="1"/>
    </xf>
    <xf borderId="11" fillId="2" fontId="1" numFmtId="0" xfId="0" applyBorder="1" applyFont="1"/>
    <xf borderId="11" fillId="2" fontId="2" numFmtId="0" xfId="0" applyAlignment="1" applyBorder="1" applyFont="1">
      <alignment horizontal="left" shrinkToFit="0" vertical="center" wrapText="1"/>
    </xf>
    <xf borderId="11" fillId="2" fontId="2" numFmtId="0" xfId="0" applyAlignment="1" applyBorder="1" applyFont="1">
      <alignment horizontal="center" shrinkToFit="0" vertical="center" wrapText="1"/>
    </xf>
    <xf borderId="11" fillId="2" fontId="2" numFmtId="0" xfId="0" applyAlignment="1" applyBorder="1" applyFont="1">
      <alignment horizontal="center" vertical="center"/>
    </xf>
    <xf borderId="12" fillId="2" fontId="2" numFmtId="0" xfId="0" applyAlignment="1" applyBorder="1" applyFont="1">
      <alignment horizontal="center" vertical="center"/>
    </xf>
    <xf borderId="0" fillId="0" fontId="2" numFmtId="164" xfId="0" applyAlignment="1" applyFont="1" applyNumberFormat="1">
      <alignment horizontal="left"/>
    </xf>
    <xf borderId="0" fillId="0" fontId="2" numFmtId="164" xfId="0" applyAlignment="1" applyFont="1" applyNumberFormat="1">
      <alignment horizontal="center"/>
    </xf>
    <xf borderId="0" fillId="0" fontId="1" numFmtId="0" xfId="0" applyFont="1"/>
    <xf borderId="0" fillId="0" fontId="4" numFmtId="0" xfId="0" applyFont="1"/>
    <xf borderId="5" fillId="3" fontId="5" numFmtId="0" xfId="0" applyBorder="1" applyFill="1" applyFont="1"/>
    <xf borderId="5" fillId="3" fontId="1" numFmtId="0" xfId="0" applyBorder="1" applyFont="1"/>
    <xf borderId="0" fillId="0" fontId="5" numFmtId="0" xfId="0" applyAlignment="1" applyFont="1">
      <alignment horizontal="center"/>
    </xf>
    <xf borderId="0" fillId="0" fontId="6" numFmtId="0" xfId="0" applyFont="1"/>
    <xf borderId="13" fillId="3" fontId="5" numFmtId="0" xfId="0" applyAlignment="1" applyBorder="1" applyFont="1">
      <alignment horizontal="center"/>
    </xf>
    <xf borderId="5" fillId="3" fontId="5" numFmtId="0" xfId="0" applyAlignment="1" applyBorder="1" applyFont="1">
      <alignment horizontal="center"/>
    </xf>
    <xf borderId="14" fillId="4" fontId="7" numFmtId="0" xfId="0" applyAlignment="1" applyBorder="1" applyFill="1" applyFont="1">
      <alignment horizontal="center" shrinkToFit="0" vertical="bottom" wrapText="0"/>
    </xf>
    <xf borderId="14" fillId="4" fontId="8" numFmtId="0" xfId="0" applyBorder="1" applyFont="1"/>
    <xf borderId="0" fillId="0" fontId="4" numFmtId="0" xfId="0" applyAlignment="1" applyFont="1">
      <alignment readingOrder="0"/>
    </xf>
    <xf borderId="0" fillId="0" fontId="7" numFmtId="0" xfId="0" applyAlignment="1" applyFont="1">
      <alignment readingOrder="0"/>
    </xf>
    <xf borderId="14" fillId="0" fontId="7" numFmtId="0" xfId="0" applyAlignment="1" applyBorder="1" applyFont="1">
      <alignment horizontal="center" shrinkToFit="0" vertical="bottom" wrapText="0"/>
    </xf>
    <xf borderId="14" fillId="0" fontId="9" numFmtId="0" xfId="0" applyAlignment="1" applyBorder="1" applyFont="1">
      <alignment horizontal="left" shrinkToFit="0" vertical="bottom" wrapText="0"/>
    </xf>
    <xf borderId="13" fillId="3" fontId="5" numFmtId="0" xfId="0" applyBorder="1" applyFont="1"/>
    <xf borderId="8" fillId="4" fontId="7" numFmtId="0" xfId="0" applyAlignment="1" applyBorder="1" applyFont="1">
      <alignment horizontal="center" shrinkToFit="0" vertical="bottom" wrapText="0"/>
    </xf>
    <xf borderId="15" fillId="0" fontId="7" numFmtId="165" xfId="0" applyAlignment="1" applyBorder="1" applyFont="1" applyNumberFormat="1">
      <alignment horizontal="center" shrinkToFit="0" vertical="bottom" wrapText="0"/>
    </xf>
    <xf borderId="16" fillId="0" fontId="9" numFmtId="0" xfId="0" applyAlignment="1" applyBorder="1" applyFont="1">
      <alignment horizontal="left" shrinkToFit="0" vertical="bottom" wrapText="0"/>
    </xf>
    <xf borderId="8" fillId="0" fontId="7" numFmtId="0" xfId="0" applyAlignment="1" applyBorder="1" applyFont="1">
      <alignment horizontal="center" shrinkToFit="0" vertical="bottom" wrapText="0"/>
    </xf>
    <xf borderId="16" fillId="0" fontId="7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16" fillId="0" fontId="7" numFmtId="0" xfId="0" applyAlignment="1" applyBorder="1" applyFont="1">
      <alignment horizontal="left" shrinkToFit="0" vertical="bottom" wrapText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2">
    <dxf>
      <font/>
      <fill>
        <patternFill patternType="solid">
          <fgColor rgb="FFCCFFCC"/>
          <bgColor rgb="FFCCFFCC"/>
        </patternFill>
      </fill>
      <border/>
    </dxf>
    <dxf>
      <font/>
      <fill>
        <patternFill patternType="solid">
          <fgColor rgb="FFFFFF99"/>
          <bgColor rgb="FFFFFF99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1'!$H$17:$AF$17</c:f>
              <c:numCache/>
            </c:numRef>
          </c:val>
        </c:ser>
        <c:axId val="1372918176"/>
        <c:axId val="1833145200"/>
      </c:barChart>
      <c:lineChart>
        <c:varyColors val="0"/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1'!$H$18:$AF$18</c:f>
              <c:numCache/>
            </c:numRef>
          </c:val>
          <c:smooth val="0"/>
        </c:ser>
        <c:axId val="1372918176"/>
        <c:axId val="1833145200"/>
      </c:lineChart>
      <c:catAx>
        <c:axId val="137291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833145200"/>
      </c:catAx>
      <c:valAx>
        <c:axId val="1833145200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1372918176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2'!$H$17:$AF$17</c:f>
              <c:numCache/>
            </c:numRef>
          </c:val>
        </c:ser>
        <c:axId val="2135112607"/>
        <c:axId val="1044201012"/>
      </c:barChart>
      <c:lineChart>
        <c:varyColors val="0"/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2'!$H$18:$AF$18</c:f>
              <c:numCache/>
            </c:numRef>
          </c:val>
          <c:smooth val="0"/>
        </c:ser>
        <c:axId val="2135112607"/>
        <c:axId val="1044201012"/>
      </c:lineChart>
      <c:catAx>
        <c:axId val="21351126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044201012"/>
      </c:catAx>
      <c:valAx>
        <c:axId val="1044201012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2135112607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3'!$H$17:$AF$17</c:f>
              <c:numCache/>
            </c:numRef>
          </c:val>
        </c:ser>
        <c:axId val="1292060383"/>
        <c:axId val="2049464075"/>
      </c:barChart>
      <c:lineChart>
        <c:varyColors val="0"/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3'!$H$18:$AF$18</c:f>
              <c:numCache/>
            </c:numRef>
          </c:val>
          <c:smooth val="0"/>
        </c:ser>
        <c:axId val="1292060383"/>
        <c:axId val="2049464075"/>
      </c:lineChart>
      <c:catAx>
        <c:axId val="12920603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049464075"/>
      </c:catAx>
      <c:valAx>
        <c:axId val="2049464075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1292060383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4'!$H$17:$AF$17</c:f>
              <c:numCache/>
            </c:numRef>
          </c:val>
        </c:ser>
        <c:axId val="278618131"/>
        <c:axId val="1629921554"/>
      </c:barChart>
      <c:lineChart>
        <c:varyColors val="0"/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4'!$H$18:$AF$18</c:f>
              <c:numCache/>
            </c:numRef>
          </c:val>
          <c:smooth val="0"/>
        </c:ser>
        <c:axId val="278618131"/>
        <c:axId val="1629921554"/>
      </c:lineChart>
      <c:catAx>
        <c:axId val="2786181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629921554"/>
      </c:catAx>
      <c:valAx>
        <c:axId val="1629921554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278618131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5'!$H$17:$AF$17</c:f>
              <c:numCache/>
            </c:numRef>
          </c:val>
        </c:ser>
        <c:axId val="1240259257"/>
        <c:axId val="892937829"/>
      </c:barChart>
      <c:lineChart>
        <c:varyColors val="0"/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5'!$H$18:$AF$18</c:f>
              <c:numCache/>
            </c:numRef>
          </c:val>
          <c:smooth val="0"/>
        </c:ser>
        <c:axId val="1240259257"/>
        <c:axId val="892937829"/>
      </c:lineChart>
      <c:catAx>
        <c:axId val="12402592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892937829"/>
      </c:catAx>
      <c:valAx>
        <c:axId val="892937829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1240259257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60553775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169201824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1495310402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30664918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763801418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99.25"/>
    <col customWidth="1" min="4" max="4" width="10.75"/>
    <col customWidth="1" min="5" max="5" width="24.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15.0" customHeight="1">
      <c r="B3" s="7"/>
      <c r="C3" s="8" t="s">
        <v>0</v>
      </c>
      <c r="D3" s="9"/>
      <c r="E3" s="10"/>
      <c r="F3" s="10"/>
      <c r="G3" s="10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ht="15.0" customHeight="1">
      <c r="B4" s="7"/>
      <c r="C4" s="8" t="s">
        <v>1</v>
      </c>
      <c r="D4" s="9"/>
      <c r="E4" s="10"/>
      <c r="F4" s="10"/>
      <c r="G4" s="10"/>
      <c r="H4" s="11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ht="15.0" customHeight="1">
      <c r="B5" s="7"/>
      <c r="C5" s="8" t="s">
        <v>2</v>
      </c>
      <c r="D5" s="9"/>
      <c r="E5" s="10"/>
      <c r="F5" s="10"/>
      <c r="G5" s="10"/>
      <c r="H5" s="1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5.0" customHeight="1">
      <c r="B6" s="15"/>
      <c r="C6" s="16"/>
      <c r="D6" s="17"/>
      <c r="E6" s="17"/>
      <c r="F6" s="17"/>
      <c r="G6" s="17"/>
      <c r="H6" s="17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8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ht="12.75" customHeight="1"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2.75" customHeight="1">
      <c r="C8" s="21">
        <v>1.0</v>
      </c>
      <c r="D8" s="22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</row>
    <row r="9" ht="12.75" customHeight="1">
      <c r="D9" s="1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</row>
    <row r="10" ht="12.75" customHeight="1">
      <c r="D10" s="1"/>
      <c r="F10" s="2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5"/>
      <c r="C16" s="25" t="s">
        <v>3</v>
      </c>
      <c r="D16" s="1">
        <v>16.0</v>
      </c>
      <c r="E16" s="25"/>
      <c r="F16" s="26"/>
      <c r="G16" s="25" t="s">
        <v>4</v>
      </c>
      <c r="H16" s="25" t="s">
        <v>5</v>
      </c>
      <c r="I16" s="25"/>
      <c r="J16" s="25"/>
      <c r="K16" s="25"/>
      <c r="L16" s="25"/>
      <c r="M16" s="25"/>
      <c r="N16" s="25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</row>
    <row r="17" ht="12.75" customHeight="1">
      <c r="B17" s="25"/>
      <c r="C17" s="25" t="s">
        <v>6</v>
      </c>
      <c r="D17" s="1">
        <v>16.0</v>
      </c>
      <c r="E17" s="25" t="s">
        <v>7</v>
      </c>
      <c r="F17" s="25" t="s">
        <v>8</v>
      </c>
      <c r="G17" s="27">
        <f>SUM(OFFSET(G21,1,0,'Sprint 1'!TaskRows,1))</f>
        <v>0</v>
      </c>
      <c r="H17" s="27">
        <f>IF(AND(SUM(OFFSET(H21,1,0,'Sprint 1'!TaskRows,1))=0),0,SUM(OFFSET(H21,1,0,'Sprint 1'!TaskRows,1)))</f>
        <v>0</v>
      </c>
      <c r="I17" s="27" t="str">
        <f>IF(AND(SUM(OFFSET(I21,1,0,'Sprint 1'!TaskRows,1))=0),"",SUM(OFFSET(I21,1,0,'Sprint 1'!TaskRows,1)))</f>
        <v/>
      </c>
      <c r="J17" s="27" t="str">
        <f>IF(AND(SUM(OFFSET(J21,1,0,'Sprint 1'!TaskRows,1))=0),"",SUM(OFFSET(J21,1,0,'Sprint 1'!TaskRows,1)))</f>
        <v/>
      </c>
      <c r="K17" s="27" t="str">
        <f>IF(AND(SUM(OFFSET(K21,1,0,'Sprint 1'!TaskRows,1))=0),"",SUM(OFFSET(K21,1,0,'Sprint 1'!TaskRows,1)))</f>
        <v/>
      </c>
      <c r="L17" s="27" t="str">
        <f>IF(AND(SUM(OFFSET(L21,1,0,'Sprint 1'!TaskRows,1))=0),"",SUM(OFFSET(L21,1,0,'Sprint 1'!TaskRows,1)))</f>
        <v/>
      </c>
      <c r="M17" s="27" t="str">
        <f>IF(AND(SUM(OFFSET(M21,1,0,'Sprint 1'!TaskRows,1))=0),"",SUM(OFFSET(M21,1,0,'Sprint 1'!TaskRows,1)))</f>
        <v/>
      </c>
      <c r="N17" s="27" t="str">
        <f>IF(AND(SUM(OFFSET(N21,1,0,'Sprint 1'!TaskRows,1))=0),"",SUM(OFFSET(N21,1,0,'Sprint 1'!TaskRows,1)))</f>
        <v/>
      </c>
      <c r="O17" s="27" t="str">
        <f>IF(AND(SUM(OFFSET(O21,1,0,'Sprint 1'!TaskRows,1))=0),"",SUM(OFFSET(O21,1,0,'Sprint 1'!TaskRows,1)))</f>
        <v/>
      </c>
      <c r="P17" s="27" t="str">
        <f>IF(AND(SUM(OFFSET(P21,1,0,'Sprint 1'!TaskRows,1))=0),"",SUM(OFFSET(P21,1,0,'Sprint 1'!TaskRows,1)))</f>
        <v/>
      </c>
      <c r="Q17" s="27" t="str">
        <f>IF(AND(SUM(OFFSET(Q21,1,0,'Sprint 1'!TaskRows,1))=0),"",SUM(OFFSET(Q21,1,0,'Sprint 1'!TaskRows,1)))</f>
        <v/>
      </c>
      <c r="R17" s="27" t="str">
        <f>IF(AND(SUM(OFFSET(R21,1,0,'Sprint 1'!TaskRows,1))=0),"",SUM(OFFSET(R21,1,0,'Sprint 1'!TaskRows,1)))</f>
        <v/>
      </c>
      <c r="S17" s="27" t="str">
        <f>IF(AND(SUM(OFFSET(S21,1,0,'Sprint 1'!TaskRows,1))=0),"",SUM(OFFSET(S21,1,0,'Sprint 1'!TaskRows,1)))</f>
        <v/>
      </c>
      <c r="T17" s="27" t="str">
        <f>IF(AND(SUM(OFFSET(T21,1,0,'Sprint 1'!TaskRows,1))=0),"",SUM(OFFSET(T21,1,0,'Sprint 1'!TaskRows,1)))</f>
        <v/>
      </c>
      <c r="U17" s="27" t="str">
        <f>IF(AND(SUM(OFFSET(U21,1,0,'Sprint 1'!TaskRows,1))=0),"",SUM(OFFSET(U21,1,0,'Sprint 1'!TaskRows,1)))</f>
        <v/>
      </c>
      <c r="V17" s="27" t="str">
        <f>IF(AND(SUM(OFFSET(V21,1,0,'Sprint 1'!TaskRows,1))=0),"",SUM(OFFSET(V21,1,0,'Sprint 1'!TaskRows,1)))</f>
        <v/>
      </c>
      <c r="W17" s="27" t="str">
        <f>IF(AND(SUM(OFFSET(W21,1,0,'Sprint 1'!TaskRows,1))=0),"",SUM(OFFSET(W21,1,0,'Sprint 1'!TaskRows,1)))</f>
        <v/>
      </c>
      <c r="X17" s="27" t="str">
        <f>IF(AND(SUM(OFFSET(X21,1,0,'Sprint 1'!TaskRows,1))=0),"",SUM(OFFSET(X21,1,0,'Sprint 1'!TaskRows,1)))</f>
        <v/>
      </c>
      <c r="Y17" s="27" t="str">
        <f>IF(AND(SUM(OFFSET(Y21,1,0,'Sprint 1'!TaskRows,1))=0),"",SUM(OFFSET(Y21,1,0,'Sprint 1'!TaskRows,1)))</f>
        <v/>
      </c>
      <c r="Z17" s="27" t="str">
        <f>IF(AND(SUM(OFFSET(Z21,1,0,'Sprint 1'!TaskRows,1))=0),"",SUM(OFFSET(Z21,1,0,'Sprint 1'!TaskRows,1)))</f>
        <v/>
      </c>
      <c r="AA17" s="27" t="str">
        <f>IF(AND(SUM(OFFSET(AA21,1,0,'Sprint 1'!TaskRows,1))=0),"",SUM(OFFSET(AA21,1,0,'Sprint 1'!TaskRows,1)))</f>
        <v/>
      </c>
      <c r="AB17" s="27" t="str">
        <f>IF(AND(SUM(OFFSET(AB21,1,0,'Sprint 1'!TaskRows,1))=0),"",SUM(OFFSET(AB21,1,0,'Sprint 1'!TaskRows,1)))</f>
        <v/>
      </c>
      <c r="AC17" s="27" t="str">
        <f>IF(AND(SUM(OFFSET(AC21,1,0,'Sprint 1'!TaskRows,1))=0),"",SUM(OFFSET(AC21,1,0,'Sprint 1'!TaskRows,1)))</f>
        <v/>
      </c>
      <c r="AD17" s="27" t="str">
        <f>IF(AND(SUM(OFFSET(AD21,1,0,'Sprint 1'!TaskRows,1))=0),"",SUM(OFFSET(AD21,1,0,'Sprint 1'!TaskRows,1)))</f>
        <v/>
      </c>
      <c r="AE17" s="27" t="str">
        <f>IF(AND(SUM(OFFSET(AE21,1,0,'Sprint 1'!TaskRows,1))=0),"",SUM(OFFSET(AE21,1,0,'Sprint 1'!TaskRows,1)))</f>
        <v/>
      </c>
      <c r="AF17" s="27" t="str">
        <f>IF(AND(SUM(OFFSET(AF21,1,0,'Sprint 1'!TaskRows,1))=0),"",SUM(OFFSET(AF21,1,0,'Sprint 1'!TaskRows,1)))</f>
        <v/>
      </c>
    </row>
    <row r="18" ht="12.75" hidden="1" customHeight="1">
      <c r="C18" s="24" t="s">
        <v>9</v>
      </c>
      <c r="D18" s="1">
        <f>IF(COUNTA(C22:C215)=0,1,COUNTA(C22:C215))</f>
        <v>14</v>
      </c>
      <c r="E18" s="24" t="s">
        <v>10</v>
      </c>
      <c r="F18" s="1">
        <f>IF(COUNTIF(H17:AF17,"&gt;0")=0,1,COUNTIF(H17:AF17,"&gt;0"))</f>
        <v>1</v>
      </c>
      <c r="G18" s="1"/>
      <c r="H18" s="1">
        <f>IF(H21="","",$G17-$G17/($D16-1)*(H21-1))</f>
        <v>0</v>
      </c>
      <c r="I18" s="1">
        <f>IF(I21="","",'Sprint 1'!TotalEffort-'Sprint 1'!TotalEffort/('Sprint 1'!ImplementationDays)*(I21-1))</f>
        <v>0</v>
      </c>
      <c r="J18" s="1">
        <f>IF(J21="","",'Sprint 1'!TotalEffort-'Sprint 1'!TotalEffort/('Sprint 1'!ImplementationDays)*(J21-1))</f>
        <v>0</v>
      </c>
      <c r="K18" s="1">
        <f>IF(K21="","",'Sprint 1'!TotalEffort-'Sprint 1'!TotalEffort/('Sprint 1'!ImplementationDays)*(K21-1))</f>
        <v>0</v>
      </c>
      <c r="L18" s="1">
        <f>IF(L21="","",'Sprint 1'!TotalEffort-'Sprint 1'!TotalEffort/('Sprint 1'!ImplementationDays)*(L21-1))</f>
        <v>0</v>
      </c>
      <c r="M18" s="1">
        <f>IF(M21="","",'Sprint 1'!TotalEffort-'Sprint 1'!TotalEffort/('Sprint 1'!ImplementationDays)*(M21-1))</f>
        <v>0</v>
      </c>
      <c r="N18" s="1">
        <f>IF(N21="","",'Sprint 1'!TotalEffort-'Sprint 1'!TotalEffort/('Sprint 1'!ImplementationDays)*(N21-1))</f>
        <v>0</v>
      </c>
      <c r="O18" s="1">
        <f>IF(O21="","",'Sprint 1'!TotalEffort-'Sprint 1'!TotalEffort/('Sprint 1'!ImplementationDays)*(O21-1))</f>
        <v>0</v>
      </c>
      <c r="P18" s="1">
        <f>IF(P21="","",'Sprint 1'!TotalEffort-'Sprint 1'!TotalEffort/('Sprint 1'!ImplementationDays)*(P21-1))</f>
        <v>0</v>
      </c>
      <c r="Q18" s="1">
        <f>IF(Q21="","",'Sprint 1'!TotalEffort-'Sprint 1'!TotalEffort/('Sprint 1'!ImplementationDays)*(Q21-1))</f>
        <v>0</v>
      </c>
      <c r="R18" s="1">
        <f>IF(R21="","",'Sprint 1'!TotalEffort-'Sprint 1'!TotalEffort/('Sprint 1'!ImplementationDays)*(R21-1))</f>
        <v>0</v>
      </c>
      <c r="S18" s="1">
        <f>IF(S21="","",'Sprint 1'!TotalEffort-'Sprint 1'!TotalEffort/('Sprint 1'!ImplementationDays)*(S21-1))</f>
        <v>0</v>
      </c>
      <c r="T18" s="1">
        <f>IF(T21="","",'Sprint 1'!TotalEffort-'Sprint 1'!TotalEffort/('Sprint 1'!ImplementationDays)*(T21-1))</f>
        <v>0</v>
      </c>
      <c r="U18" s="1">
        <f>IF(U21="","",'Sprint 1'!TotalEffort-'Sprint 1'!TotalEffort/('Sprint 1'!ImplementationDays)*(U21-1))</f>
        <v>0</v>
      </c>
      <c r="V18" s="1">
        <f>IF(V21="","",'Sprint 1'!TotalEffort-'Sprint 1'!TotalEffort/('Sprint 1'!ImplementationDays)*(V21-1))</f>
        <v>0</v>
      </c>
      <c r="W18" s="1">
        <f>IF(W21="","",'Sprint 1'!TotalEffort-'Sprint 1'!TotalEffort/('Sprint 1'!ImplementationDays)*(W21-1))</f>
        <v>0</v>
      </c>
      <c r="X18" s="1" t="str">
        <f>IF(X21="","",'Sprint 1'!TotalEffort-'Sprint 1'!TotalEffort/('Sprint 1'!ImplementationDays)*(X21-1))</f>
        <v/>
      </c>
      <c r="Y18" s="1" t="str">
        <f>IF(Y21="","",'Sprint 1'!TotalEffort-'Sprint 1'!TotalEffort/('Sprint 1'!ImplementationDays)*(Y21-1))</f>
        <v/>
      </c>
      <c r="Z18" s="1" t="str">
        <f>IF(Z21="","",'Sprint 1'!TotalEffort-'Sprint 1'!TotalEffort/('Sprint 1'!ImplementationDays)*(Z21-1))</f>
        <v/>
      </c>
      <c r="AA18" s="1" t="str">
        <f>IF(AA21="","",'Sprint 1'!TotalEffort-'Sprint 1'!TotalEffort/('Sprint 1'!ImplementationDays)*(AA21-1))</f>
        <v/>
      </c>
      <c r="AB18" s="1" t="str">
        <f>IF(AB21="","",'Sprint 1'!TotalEffort-'Sprint 1'!TotalEffort/('Sprint 1'!ImplementationDays)*(AB21-1))</f>
        <v/>
      </c>
      <c r="AC18" s="1" t="str">
        <f>IF(AC21="","",'Sprint 1'!TotalEffort-'Sprint 1'!TotalEffort/('Sprint 1'!ImplementationDays)*(AC21-1))</f>
        <v/>
      </c>
      <c r="AD18" s="1" t="str">
        <f>IF(AD21="","",'Sprint 1'!TotalEffort-'Sprint 1'!TotalEffort/('Sprint 1'!ImplementationDays)*(AD21-1))</f>
        <v/>
      </c>
      <c r="AE18" s="1" t="str">
        <f>IF(AE21="","",'Sprint 1'!TotalEffort-'Sprint 1'!TotalEffort/('Sprint 1'!ImplementationDays)*(AE21-1))</f>
        <v/>
      </c>
      <c r="AF18" s="1" t="str">
        <f>IF(AF21="","",'Sprint 1'!TotalEffort-'Sprint 1'!TotalEffort/('Sprint 1'!ImplementationDays)*(AF21-1))</f>
        <v/>
      </c>
    </row>
    <row r="19" ht="12.75" hidden="1" customHeight="1">
      <c r="C19" s="28" t="s">
        <v>11</v>
      </c>
      <c r="E19" s="24" t="s">
        <v>12</v>
      </c>
      <c r="F19" s="1"/>
      <c r="G19" s="1"/>
      <c r="H19" s="1" t="str">
        <f t="array" ref="H19">IF(TREND(OFFSET($H17,0,'Sprint 1'!DoneDays-'Sprint 1'!TrendDays,1,'Sprint 1'!TrendDays),OFFSET($H20,0,'Sprint 1'!DoneDays-'Sprint 1'!TrendDays,1,'Sprint 1'!TrendDays),H20)&lt;0,"",TREND(OFFSET($H17,0,'Sprint 1'!DoneDays-'Sprint 1'!TrendDays,1,'Sprint 1'!TrendDays),OFFSET($H20,0,'Sprint 1'!DoneDays-'Sprint 1'!TrendDays,1,'Sprint 1'!TrendDays),H20))</f>
        <v>#N/A</v>
      </c>
      <c r="I19" s="1" t="str">
        <f t="array" ref="I19">IF(TREND(OFFSET($H17,0,'Sprint 1'!DoneDays-'Sprint 1'!TrendDays,1,'Sprint 1'!TrendDays),OFFSET($H20,0,'Sprint 1'!DoneDays-'Sprint 1'!TrendDays,1,'Sprint 1'!TrendDays),I20)&lt;0,"",TREND(OFFSET($H17,0,'Sprint 1'!DoneDays-'Sprint 1'!TrendDays,1,'Sprint 1'!TrendDays),OFFSET($H20,0,'Sprint 1'!DoneDays-'Sprint 1'!TrendDays,1,'Sprint 1'!TrendDays),I20))</f>
        <v>#N/A</v>
      </c>
      <c r="J19" s="1" t="str">
        <f t="array" ref="J19">IF(TREND(OFFSET($H17,0,'Sprint 1'!DoneDays-'Sprint 1'!TrendDays,1,'Sprint 1'!TrendDays),OFFSET($H20,0,'Sprint 1'!DoneDays-'Sprint 1'!TrendDays,1,'Sprint 1'!TrendDays),J20)&lt;0,"",TREND(OFFSET($H17,0,'Sprint 1'!DoneDays-'Sprint 1'!TrendDays,1,'Sprint 1'!TrendDays),OFFSET($H20,0,'Sprint 1'!DoneDays-'Sprint 1'!TrendDays,1,'Sprint 1'!TrendDays),J20))</f>
        <v>#N/A</v>
      </c>
      <c r="K19" s="1" t="str">
        <f t="array" ref="K19">IF(TREND(OFFSET($H17,0,'Sprint 1'!DoneDays-'Sprint 1'!TrendDays,1,'Sprint 1'!TrendDays),OFFSET($H20,0,'Sprint 1'!DoneDays-'Sprint 1'!TrendDays,1,'Sprint 1'!TrendDays),K20)&lt;0,"",TREND(OFFSET($H17,0,'Sprint 1'!DoneDays-'Sprint 1'!TrendDays,1,'Sprint 1'!TrendDays),OFFSET($H20,0,'Sprint 1'!DoneDays-'Sprint 1'!TrendDays,1,'Sprint 1'!TrendDays),K20))</f>
        <v>#N/A</v>
      </c>
      <c r="L19" s="1" t="str">
        <f t="array" ref="L19">IF(TREND(OFFSET($H17,0,'Sprint 1'!DoneDays-'Sprint 1'!TrendDays,1,'Sprint 1'!TrendDays),OFFSET($H20,0,'Sprint 1'!DoneDays-'Sprint 1'!TrendDays,1,'Sprint 1'!TrendDays),L20)&lt;0,"",TREND(OFFSET($H17,0,'Sprint 1'!DoneDays-'Sprint 1'!TrendDays,1,'Sprint 1'!TrendDays),OFFSET($H20,0,'Sprint 1'!DoneDays-'Sprint 1'!TrendDays,1,'Sprint 1'!TrendDays),L20))</f>
        <v>#N/A</v>
      </c>
      <c r="M19" s="1" t="str">
        <f t="array" ref="M19">IF(TREND(OFFSET($H17,0,'Sprint 1'!DoneDays-'Sprint 1'!TrendDays,1,'Sprint 1'!TrendDays),OFFSET($H20,0,'Sprint 1'!DoneDays-'Sprint 1'!TrendDays,1,'Sprint 1'!TrendDays),M20)&lt;0,"",TREND(OFFSET($H17,0,'Sprint 1'!DoneDays-'Sprint 1'!TrendDays,1,'Sprint 1'!TrendDays),OFFSET($H20,0,'Sprint 1'!DoneDays-'Sprint 1'!TrendDays,1,'Sprint 1'!TrendDays),M20))</f>
        <v>#N/A</v>
      </c>
      <c r="N19" s="1" t="str">
        <f t="array" ref="N19">IF(TREND(OFFSET($H17,0,'Sprint 1'!DoneDays-'Sprint 1'!TrendDays,1,'Sprint 1'!TrendDays),OFFSET($H20,0,'Sprint 1'!DoneDays-'Sprint 1'!TrendDays,1,'Sprint 1'!TrendDays),N20)&lt;0,"",TREND(OFFSET($H17,0,'Sprint 1'!DoneDays-'Sprint 1'!TrendDays,1,'Sprint 1'!TrendDays),OFFSET($H20,0,'Sprint 1'!DoneDays-'Sprint 1'!TrendDays,1,'Sprint 1'!TrendDays),N20))</f>
        <v>#N/A</v>
      </c>
      <c r="O19" s="1" t="str">
        <f t="array" ref="O19">IF(TREND(OFFSET($H17,0,'Sprint 1'!DoneDays-'Sprint 1'!TrendDays,1,'Sprint 1'!TrendDays),OFFSET($H20,0,'Sprint 1'!DoneDays-'Sprint 1'!TrendDays,1,'Sprint 1'!TrendDays),O20)&lt;0,"",TREND(OFFSET($H17,0,'Sprint 1'!DoneDays-'Sprint 1'!TrendDays,1,'Sprint 1'!TrendDays),OFFSET($H20,0,'Sprint 1'!DoneDays-'Sprint 1'!TrendDays,1,'Sprint 1'!TrendDays),O20))</f>
        <v>#N/A</v>
      </c>
      <c r="P19" s="1" t="str">
        <f t="array" ref="P19">IF(TREND(OFFSET($H17,0,'Sprint 1'!DoneDays-'Sprint 1'!TrendDays,1,'Sprint 1'!TrendDays),OFFSET($H20,0,'Sprint 1'!DoneDays-'Sprint 1'!TrendDays,1,'Sprint 1'!TrendDays),P20)&lt;0,"",TREND(OFFSET($H17,0,'Sprint 1'!DoneDays-'Sprint 1'!TrendDays,1,'Sprint 1'!TrendDays),OFFSET($H20,0,'Sprint 1'!DoneDays-'Sprint 1'!TrendDays,1,'Sprint 1'!TrendDays),P20))</f>
        <v>#N/A</v>
      </c>
      <c r="Q19" s="1" t="str">
        <f t="array" ref="Q19">IF(TREND(OFFSET($H17,0,'Sprint 1'!DoneDays-'Sprint 1'!TrendDays,1,'Sprint 1'!TrendDays),OFFSET($H20,0,'Sprint 1'!DoneDays-'Sprint 1'!TrendDays,1,'Sprint 1'!TrendDays),Q20)&lt;0,"",TREND(OFFSET($H17,0,'Sprint 1'!DoneDays-'Sprint 1'!TrendDays,1,'Sprint 1'!TrendDays),OFFSET($H20,0,'Sprint 1'!DoneDays-'Sprint 1'!TrendDays,1,'Sprint 1'!TrendDays),Q20))</f>
        <v>#N/A</v>
      </c>
      <c r="R19" s="1" t="str">
        <f t="array" ref="R19">IF(TREND(OFFSET($H17,0,'Sprint 1'!DoneDays-'Sprint 1'!TrendDays,1,'Sprint 1'!TrendDays),OFFSET($H20,0,'Sprint 1'!DoneDays-'Sprint 1'!TrendDays,1,'Sprint 1'!TrendDays),R20)&lt;0,"",TREND(OFFSET($H17,0,'Sprint 1'!DoneDays-'Sprint 1'!TrendDays,1,'Sprint 1'!TrendDays),OFFSET($H20,0,'Sprint 1'!DoneDays-'Sprint 1'!TrendDays,1,'Sprint 1'!TrendDays),R20))</f>
        <v>#N/A</v>
      </c>
      <c r="S19" s="1" t="str">
        <f t="array" ref="S19">IF(TREND(OFFSET($H17,0,'Sprint 1'!DoneDays-'Sprint 1'!TrendDays,1,'Sprint 1'!TrendDays),OFFSET($H20,0,'Sprint 1'!DoneDays-'Sprint 1'!TrendDays,1,'Sprint 1'!TrendDays),S20)&lt;0,"",TREND(OFFSET($H17,0,'Sprint 1'!DoneDays-'Sprint 1'!TrendDays,1,'Sprint 1'!TrendDays),OFFSET($H20,0,'Sprint 1'!DoneDays-'Sprint 1'!TrendDays,1,'Sprint 1'!TrendDays),S20))</f>
        <v>#N/A</v>
      </c>
      <c r="T19" s="1" t="str">
        <f t="array" ref="T19">IF(TREND(OFFSET($H17,0,'Sprint 1'!DoneDays-'Sprint 1'!TrendDays,1,'Sprint 1'!TrendDays),OFFSET($H20,0,'Sprint 1'!DoneDays-'Sprint 1'!TrendDays,1,'Sprint 1'!TrendDays),T20)&lt;0,"",TREND(OFFSET($H17,0,'Sprint 1'!DoneDays-'Sprint 1'!TrendDays,1,'Sprint 1'!TrendDays),OFFSET($H20,0,'Sprint 1'!DoneDays-'Sprint 1'!TrendDays,1,'Sprint 1'!TrendDays),T20))</f>
        <v>#N/A</v>
      </c>
      <c r="U19" s="1" t="str">
        <f t="array" ref="U19">IF(TREND(OFFSET($H17,0,'Sprint 1'!DoneDays-'Sprint 1'!TrendDays,1,'Sprint 1'!TrendDays),OFFSET($H20,0,'Sprint 1'!DoneDays-'Sprint 1'!TrendDays,1,'Sprint 1'!TrendDays),U20)&lt;0,"",TREND(OFFSET($H17,0,'Sprint 1'!DoneDays-'Sprint 1'!TrendDays,1,'Sprint 1'!TrendDays),OFFSET($H20,0,'Sprint 1'!DoneDays-'Sprint 1'!TrendDays,1,'Sprint 1'!TrendDays),U20))</f>
        <v>#N/A</v>
      </c>
      <c r="V19" s="1" t="str">
        <f t="array" ref="V19">IF(TREND(OFFSET($H17,0,'Sprint 1'!DoneDays-'Sprint 1'!TrendDays,1,'Sprint 1'!TrendDays),OFFSET($H20,0,'Sprint 1'!DoneDays-'Sprint 1'!TrendDays,1,'Sprint 1'!TrendDays),V20)&lt;0,"",TREND(OFFSET($H17,0,'Sprint 1'!DoneDays-'Sprint 1'!TrendDays,1,'Sprint 1'!TrendDays),OFFSET($H20,0,'Sprint 1'!DoneDays-'Sprint 1'!TrendDays,1,'Sprint 1'!TrendDays),V20))</f>
        <v>#N/A</v>
      </c>
      <c r="W19" s="1" t="str">
        <f t="array" ref="W19">IF(TREND(OFFSET($H17,0,'Sprint 1'!DoneDays-'Sprint 1'!TrendDays,1,'Sprint 1'!TrendDays),OFFSET($H20,0,'Sprint 1'!DoneDays-'Sprint 1'!TrendDays,1,'Sprint 1'!TrendDays),W20)&lt;0,"",TREND(OFFSET($H17,0,'Sprint 1'!DoneDays-'Sprint 1'!TrendDays,1,'Sprint 1'!TrendDays),OFFSET($H20,0,'Sprint 1'!DoneDays-'Sprint 1'!TrendDays,1,'Sprint 1'!TrendDays),W20))</f>
        <v>#N/A</v>
      </c>
      <c r="X19" s="1" t="str">
        <f t="array" ref="X19">IF(TREND(OFFSET($H17,0,'Sprint 1'!DoneDays-'Sprint 1'!TrendDays,1,'Sprint 1'!TrendDays),OFFSET($H20,0,'Sprint 1'!DoneDays-'Sprint 1'!TrendDays,1,'Sprint 1'!TrendDays),X20)&lt;0,"",TREND(OFFSET($H17,0,'Sprint 1'!DoneDays-'Sprint 1'!TrendDays,1,'Sprint 1'!TrendDays),OFFSET($H20,0,'Sprint 1'!DoneDays-'Sprint 1'!TrendDays,1,'Sprint 1'!TrendDays),X20))</f>
        <v>#N/A</v>
      </c>
      <c r="Y19" s="1" t="str">
        <f t="array" ref="Y19">IF(TREND(OFFSET($H17,0,'Sprint 1'!DoneDays-'Sprint 1'!TrendDays,1,'Sprint 1'!TrendDays),OFFSET($H20,0,'Sprint 1'!DoneDays-'Sprint 1'!TrendDays,1,'Sprint 1'!TrendDays),Y20)&lt;0,"",TREND(OFFSET($H17,0,'Sprint 1'!DoneDays-'Sprint 1'!TrendDays,1,'Sprint 1'!TrendDays),OFFSET($H20,0,'Sprint 1'!DoneDays-'Sprint 1'!TrendDays,1,'Sprint 1'!TrendDays),Y20))</f>
        <v>#N/A</v>
      </c>
      <c r="Z19" s="1" t="str">
        <f t="array" ref="Z19">IF(TREND(OFFSET($H17,0,'Sprint 1'!DoneDays-'Sprint 1'!TrendDays,1,'Sprint 1'!TrendDays),OFFSET($H20,0,'Sprint 1'!DoneDays-'Sprint 1'!TrendDays,1,'Sprint 1'!TrendDays),Z20)&lt;0,"",TREND(OFFSET($H17,0,'Sprint 1'!DoneDays-'Sprint 1'!TrendDays,1,'Sprint 1'!TrendDays),OFFSET($H20,0,'Sprint 1'!DoneDays-'Sprint 1'!TrendDays,1,'Sprint 1'!TrendDays),Z20))</f>
        <v>#N/A</v>
      </c>
      <c r="AA19" s="1" t="str">
        <f t="array" ref="AA19">IF(TREND(OFFSET($H17,0,'Sprint 1'!DoneDays-'Sprint 1'!TrendDays,1,'Sprint 1'!TrendDays),OFFSET($H20,0,'Sprint 1'!DoneDays-'Sprint 1'!TrendDays,1,'Sprint 1'!TrendDays),AA20)&lt;0,"",TREND(OFFSET($H17,0,'Sprint 1'!DoneDays-'Sprint 1'!TrendDays,1,'Sprint 1'!TrendDays),OFFSET($H20,0,'Sprint 1'!DoneDays-'Sprint 1'!TrendDays,1,'Sprint 1'!TrendDays),AA20))</f>
        <v>#N/A</v>
      </c>
      <c r="AB19" s="1" t="str">
        <f t="array" ref="AB19">IF(TREND(OFFSET($H17,0,'Sprint 1'!DoneDays-'Sprint 1'!TrendDays,1,'Sprint 1'!TrendDays),OFFSET($H20,0,'Sprint 1'!DoneDays-'Sprint 1'!TrendDays,1,'Sprint 1'!TrendDays),AB20)&lt;0,"",TREND(OFFSET($H17,0,'Sprint 1'!DoneDays-'Sprint 1'!TrendDays,1,'Sprint 1'!TrendDays),OFFSET($H20,0,'Sprint 1'!DoneDays-'Sprint 1'!TrendDays,1,'Sprint 1'!TrendDays),AB20))</f>
        <v>#N/A</v>
      </c>
      <c r="AC19" s="1" t="str">
        <f t="array" ref="AC19">IF(TREND(OFFSET($H17,0,'Sprint 1'!DoneDays-'Sprint 1'!TrendDays,1,'Sprint 1'!TrendDays),OFFSET($H20,0,'Sprint 1'!DoneDays-'Sprint 1'!TrendDays,1,'Sprint 1'!TrendDays),AC20)&lt;0,"",TREND(OFFSET($H17,0,'Sprint 1'!DoneDays-'Sprint 1'!TrendDays,1,'Sprint 1'!TrendDays),OFFSET($H20,0,'Sprint 1'!DoneDays-'Sprint 1'!TrendDays,1,'Sprint 1'!TrendDays),AC20))</f>
        <v>#N/A</v>
      </c>
      <c r="AD19" s="1" t="str">
        <f t="array" ref="AD19">IF(TREND(OFFSET($H17,0,'Sprint 1'!DoneDays-'Sprint 1'!TrendDays,1,'Sprint 1'!TrendDays),OFFSET($H20,0,'Sprint 1'!DoneDays-'Sprint 1'!TrendDays,1,'Sprint 1'!TrendDays),AD20)&lt;0,"",TREND(OFFSET($H17,0,'Sprint 1'!DoneDays-'Sprint 1'!TrendDays,1,'Sprint 1'!TrendDays),OFFSET($H20,0,'Sprint 1'!DoneDays-'Sprint 1'!TrendDays,1,'Sprint 1'!TrendDays),AD20))</f>
        <v>#N/A</v>
      </c>
      <c r="AE19" s="1" t="str">
        <f t="array" ref="AE19">IF(TREND(OFFSET($H17,0,'Sprint 1'!DoneDays-'Sprint 1'!TrendDays,1,'Sprint 1'!TrendDays),OFFSET($H20,0,'Sprint 1'!DoneDays-'Sprint 1'!TrendDays,1,'Sprint 1'!TrendDays),AE20)&lt;0,"",TREND(OFFSET($H17,0,'Sprint 1'!DoneDays-'Sprint 1'!TrendDays,1,'Sprint 1'!TrendDays),OFFSET($H20,0,'Sprint 1'!DoneDays-'Sprint 1'!TrendDays,1,'Sprint 1'!TrendDays),AE20))</f>
        <v>#N/A</v>
      </c>
      <c r="AF19" s="1" t="str">
        <f t="array" ref="AF19">IF(TREND(OFFSET($H17,0,'Sprint 1'!DoneDays-'Sprint 1'!TrendDays,1,'Sprint 1'!TrendDays),OFFSET($H20,0,'Sprint 1'!DoneDays-'Sprint 1'!TrendDays,1,'Sprint 1'!TrendDays),AF20)&lt;0,"",TREND(OFFSET($H17,0,'Sprint 1'!DoneDays-'Sprint 1'!TrendDays,1,'Sprint 1'!TrendDays),OFFSET($H20,0,'Sprint 1'!DoneDays-'Sprint 1'!TrendDays,1,'Sprint 1'!TrendDays),AF20))</f>
        <v>#N/A</v>
      </c>
    </row>
    <row r="20" ht="12.75" hidden="1" customHeight="1">
      <c r="C20" s="28" t="s">
        <v>13</v>
      </c>
      <c r="E20" s="24" t="s">
        <v>14</v>
      </c>
      <c r="F20" s="1">
        <f>IF('Sprint 1'!DoneDays&gt;D17,D17,'Sprint 1'!DoneDays)</f>
        <v>1</v>
      </c>
      <c r="G20" s="1"/>
      <c r="H20" s="1">
        <f>IF('Sprint 1'!DoneDays&gt;G20,G20+1,"")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25" t="s">
        <v>15</v>
      </c>
      <c r="C21" s="29" t="s">
        <v>16</v>
      </c>
      <c r="D21" s="30" t="s">
        <v>17</v>
      </c>
      <c r="E21" s="30" t="s">
        <v>18</v>
      </c>
      <c r="F21" s="30" t="s">
        <v>19</v>
      </c>
      <c r="G21" s="30" t="s">
        <v>20</v>
      </c>
      <c r="H21" s="30">
        <v>1.0</v>
      </c>
      <c r="I21" s="30">
        <f t="shared" ref="I21:AF21" si="1">IF($D$16&gt;H21,H21+1,"")</f>
        <v>2</v>
      </c>
      <c r="J21" s="30">
        <f t="shared" si="1"/>
        <v>3</v>
      </c>
      <c r="K21" s="30">
        <f t="shared" si="1"/>
        <v>4</v>
      </c>
      <c r="L21" s="30">
        <f t="shared" si="1"/>
        <v>5</v>
      </c>
      <c r="M21" s="30">
        <f t="shared" si="1"/>
        <v>6</v>
      </c>
      <c r="N21" s="30">
        <f t="shared" si="1"/>
        <v>7</v>
      </c>
      <c r="O21" s="30">
        <f t="shared" si="1"/>
        <v>8</v>
      </c>
      <c r="P21" s="30">
        <f t="shared" si="1"/>
        <v>9</v>
      </c>
      <c r="Q21" s="30">
        <f t="shared" si="1"/>
        <v>10</v>
      </c>
      <c r="R21" s="30">
        <f t="shared" si="1"/>
        <v>11</v>
      </c>
      <c r="S21" s="30">
        <f t="shared" si="1"/>
        <v>12</v>
      </c>
      <c r="T21" s="30">
        <f t="shared" si="1"/>
        <v>13</v>
      </c>
      <c r="U21" s="30">
        <f t="shared" si="1"/>
        <v>14</v>
      </c>
      <c r="V21" s="30">
        <f t="shared" si="1"/>
        <v>15</v>
      </c>
      <c r="W21" s="30">
        <f t="shared" si="1"/>
        <v>16</v>
      </c>
      <c r="X21" s="30" t="str">
        <f t="shared" si="1"/>
        <v/>
      </c>
      <c r="Y21" s="30" t="str">
        <f t="shared" si="1"/>
        <v/>
      </c>
      <c r="Z21" s="30" t="str">
        <f t="shared" si="1"/>
        <v/>
      </c>
      <c r="AA21" s="30" t="str">
        <f t="shared" si="1"/>
        <v/>
      </c>
      <c r="AB21" s="30" t="str">
        <f t="shared" si="1"/>
        <v/>
      </c>
      <c r="AC21" s="30" t="str">
        <f t="shared" si="1"/>
        <v/>
      </c>
      <c r="AD21" s="30" t="str">
        <f t="shared" si="1"/>
        <v/>
      </c>
      <c r="AE21" s="30" t="str">
        <f t="shared" si="1"/>
        <v/>
      </c>
      <c r="AF21" s="30" t="str">
        <f t="shared" si="1"/>
        <v/>
      </c>
    </row>
    <row r="22" ht="12.75" customHeight="1">
      <c r="B22" s="31" t="s">
        <v>21</v>
      </c>
      <c r="C22" s="32" t="s">
        <v>22</v>
      </c>
      <c r="D22" s="31" t="s">
        <v>23</v>
      </c>
      <c r="E22" s="33" t="s">
        <v>24</v>
      </c>
      <c r="F22" s="24" t="s">
        <v>25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ht="12.75" customHeight="1">
      <c r="B23" s="31" t="s">
        <v>26</v>
      </c>
      <c r="C23" s="32" t="s">
        <v>27</v>
      </c>
      <c r="D23" s="31" t="s">
        <v>23</v>
      </c>
      <c r="E23" s="34" t="s">
        <v>24</v>
      </c>
      <c r="F23" s="24" t="s">
        <v>25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ht="12.75" customHeight="1">
      <c r="B24" s="31" t="s">
        <v>28</v>
      </c>
      <c r="C24" s="32" t="s">
        <v>29</v>
      </c>
      <c r="D24" s="31" t="s">
        <v>23</v>
      </c>
      <c r="E24" s="34" t="s">
        <v>24</v>
      </c>
      <c r="F24" s="24" t="s">
        <v>25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12.75" customHeight="1">
      <c r="B25" s="31" t="s">
        <v>30</v>
      </c>
      <c r="C25" s="32" t="s">
        <v>31</v>
      </c>
      <c r="D25" s="31" t="s">
        <v>23</v>
      </c>
      <c r="E25" s="34" t="s">
        <v>24</v>
      </c>
      <c r="F25" s="24" t="s">
        <v>25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12.75" customHeight="1">
      <c r="B26" s="31" t="s">
        <v>32</v>
      </c>
      <c r="C26" s="32" t="s">
        <v>33</v>
      </c>
      <c r="D26" s="31" t="s">
        <v>23</v>
      </c>
      <c r="E26" s="34" t="s">
        <v>24</v>
      </c>
      <c r="F26" s="24" t="s">
        <v>25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12.75" customHeight="1">
      <c r="B27" s="31" t="s">
        <v>34</v>
      </c>
      <c r="C27" s="32" t="s">
        <v>35</v>
      </c>
      <c r="D27" s="31" t="s">
        <v>36</v>
      </c>
      <c r="E27" s="34" t="s">
        <v>24</v>
      </c>
      <c r="F27" s="24" t="s">
        <v>25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ht="12.75" customHeight="1">
      <c r="B28" s="31" t="s">
        <v>37</v>
      </c>
      <c r="C28" s="32" t="s">
        <v>38</v>
      </c>
      <c r="D28" s="31" t="s">
        <v>36</v>
      </c>
      <c r="E28" s="34" t="s">
        <v>24</v>
      </c>
      <c r="F28" s="24" t="s">
        <v>25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ht="12.75" customHeight="1">
      <c r="B29" s="31" t="s">
        <v>39</v>
      </c>
      <c r="C29" s="32" t="s">
        <v>40</v>
      </c>
      <c r="D29" s="31" t="s">
        <v>36</v>
      </c>
      <c r="E29" s="34" t="s">
        <v>41</v>
      </c>
      <c r="F29" s="24" t="s">
        <v>25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ht="12.75" customHeight="1">
      <c r="B30" s="31" t="s">
        <v>42</v>
      </c>
      <c r="C30" s="32" t="s">
        <v>43</v>
      </c>
      <c r="D30" s="31" t="s">
        <v>36</v>
      </c>
      <c r="E30" s="34" t="s">
        <v>41</v>
      </c>
      <c r="F30" s="24" t="s">
        <v>25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ht="12.75" customHeight="1">
      <c r="B31" s="31" t="s">
        <v>44</v>
      </c>
      <c r="C31" s="32" t="s">
        <v>45</v>
      </c>
      <c r="D31" s="31" t="s">
        <v>36</v>
      </c>
      <c r="E31" s="34" t="s">
        <v>41</v>
      </c>
      <c r="F31" s="24" t="s">
        <v>25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ht="12.75" customHeight="1">
      <c r="B32" s="31" t="s">
        <v>46</v>
      </c>
      <c r="C32" s="32" t="s">
        <v>47</v>
      </c>
      <c r="D32" s="31" t="s">
        <v>48</v>
      </c>
      <c r="E32" s="34" t="s">
        <v>49</v>
      </c>
      <c r="F32" s="24" t="s">
        <v>25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ht="12.75" customHeight="1">
      <c r="B33" s="31" t="s">
        <v>50</v>
      </c>
      <c r="C33" s="32" t="s">
        <v>51</v>
      </c>
      <c r="D33" s="31" t="s">
        <v>48</v>
      </c>
      <c r="E33" s="34" t="s">
        <v>49</v>
      </c>
      <c r="F33" s="24" t="s">
        <v>25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ht="12.75" customHeight="1">
      <c r="B34" s="31" t="s">
        <v>52</v>
      </c>
      <c r="C34" s="32" t="s">
        <v>53</v>
      </c>
      <c r="D34" s="31" t="s">
        <v>48</v>
      </c>
      <c r="E34" s="34" t="s">
        <v>49</v>
      </c>
      <c r="F34" s="24" t="s">
        <v>25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ht="12.75" customHeight="1">
      <c r="B35" s="31" t="s">
        <v>54</v>
      </c>
      <c r="C35" s="32" t="s">
        <v>55</v>
      </c>
      <c r="D35" s="31" t="s">
        <v>48</v>
      </c>
      <c r="E35" s="34" t="s">
        <v>49</v>
      </c>
      <c r="F35" s="24" t="s">
        <v>25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ht="12.75" customHeight="1">
      <c r="B36" s="35"/>
      <c r="C36" s="36"/>
      <c r="D36" s="35"/>
      <c r="F36" s="2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ht="12.75" customHeight="1">
      <c r="B37" s="35"/>
      <c r="C37" s="36"/>
      <c r="D37" s="35"/>
      <c r="F37" s="2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ht="12.75" customHeight="1">
      <c r="D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ht="12.75" customHeight="1">
      <c r="D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ht="12.75" customHeight="1">
      <c r="D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ht="12.75" customHeight="1">
      <c r="D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ht="12.75" customHeight="1">
      <c r="D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ht="12.75" customHeight="1">
      <c r="D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ht="12.75" customHeight="1">
      <c r="D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ht="12.75" customHeight="1">
      <c r="D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ht="12.75" customHeight="1">
      <c r="D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ht="12.75" customHeight="1">
      <c r="D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ht="12.75" customHeight="1">
      <c r="D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ht="12.75" customHeight="1">
      <c r="D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ht="12.75" customHeight="1">
      <c r="D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ht="12.75" customHeight="1">
      <c r="D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ht="12.75" customHeight="1">
      <c r="D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ht="12.75" customHeight="1">
      <c r="D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ht="12.75" customHeight="1">
      <c r="D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ht="12.75" customHeight="1">
      <c r="D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ht="12.75" customHeight="1">
      <c r="D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12.75" customHeight="1">
      <c r="D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12.75" customHeight="1">
      <c r="D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12.75" customHeight="1">
      <c r="D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12.75" customHeight="1">
      <c r="D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12.75" customHeight="1">
      <c r="D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12.75" customHeight="1">
      <c r="D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12.75" customHeight="1">
      <c r="D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12.75" customHeight="1">
      <c r="D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2.75" customHeight="1">
      <c r="D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D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</sheetData>
  <mergeCells count="3">
    <mergeCell ref="D3:H3"/>
    <mergeCell ref="D4:H4"/>
    <mergeCell ref="D5:H5"/>
  </mergeCells>
  <conditionalFormatting sqref="C26:K37 L22:AF37">
    <cfRule type="expression" dxfId="0" priority="1" stopIfTrue="1">
      <formula>$F22="Done"</formula>
    </cfRule>
  </conditionalFormatting>
  <conditionalFormatting sqref="C26:K37 L22:AF37">
    <cfRule type="expression" dxfId="1" priority="2" stopIfTrue="1">
      <formula>$F22="Ongoing"</formula>
    </cfRule>
  </conditionalFormatting>
  <conditionalFormatting sqref="B22:AF37">
    <cfRule type="expression" dxfId="0" priority="3" stopIfTrue="1">
      <formula>$F22="Terminado"</formula>
    </cfRule>
  </conditionalFormatting>
  <conditionalFormatting sqref="B22:AF37">
    <cfRule type="expression" dxfId="1" priority="4" stopIfTrue="1">
      <formula>$F22="En Progreso"</formula>
    </cfRule>
  </conditionalFormatting>
  <dataValidations>
    <dataValidation type="list" allowBlank="1" sqref="F10:F15 F22:F37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119.88"/>
    <col customWidth="1" min="4" max="4" width="10.75"/>
    <col customWidth="1" min="5" max="5" width="27.0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15.0" customHeight="1">
      <c r="B3" s="7"/>
      <c r="C3" s="8" t="s">
        <v>0</v>
      </c>
      <c r="D3" s="9"/>
      <c r="E3" s="10"/>
      <c r="F3" s="10"/>
      <c r="G3" s="10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ht="15.0" customHeight="1">
      <c r="B4" s="7"/>
      <c r="C4" s="8" t="s">
        <v>1</v>
      </c>
      <c r="D4" s="9"/>
      <c r="E4" s="10"/>
      <c r="F4" s="10"/>
      <c r="G4" s="10"/>
      <c r="H4" s="11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ht="15.0" customHeight="1">
      <c r="B5" s="7"/>
      <c r="C5" s="8" t="s">
        <v>2</v>
      </c>
      <c r="D5" s="9"/>
      <c r="E5" s="10"/>
      <c r="F5" s="10"/>
      <c r="G5" s="10"/>
      <c r="H5" s="1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5.0" customHeight="1">
      <c r="B6" s="15"/>
      <c r="C6" s="16"/>
      <c r="D6" s="17"/>
      <c r="E6" s="17"/>
      <c r="F6" s="17"/>
      <c r="G6" s="17"/>
      <c r="H6" s="17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8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ht="12.75" customHeight="1"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2.75" customHeight="1">
      <c r="C8" s="21">
        <v>2.0</v>
      </c>
      <c r="D8" s="22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</row>
    <row r="9" ht="12.75" customHeight="1">
      <c r="D9" s="1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</row>
    <row r="10" ht="12.75" customHeight="1">
      <c r="D10" s="1"/>
      <c r="F10" s="2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5"/>
      <c r="C16" s="25" t="s">
        <v>56</v>
      </c>
      <c r="D16" s="1">
        <v>15.0</v>
      </c>
      <c r="E16" s="25"/>
      <c r="F16" s="26"/>
      <c r="G16" s="25" t="s">
        <v>4</v>
      </c>
      <c r="H16" s="25" t="s">
        <v>5</v>
      </c>
      <c r="I16" s="25"/>
      <c r="J16" s="25"/>
      <c r="K16" s="25"/>
      <c r="L16" s="25"/>
      <c r="M16" s="25"/>
      <c r="N16" s="25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</row>
    <row r="17" ht="12.75" customHeight="1">
      <c r="B17" s="25"/>
      <c r="C17" s="25" t="s">
        <v>6</v>
      </c>
      <c r="D17" s="1">
        <v>15.0</v>
      </c>
      <c r="E17" s="25" t="s">
        <v>7</v>
      </c>
      <c r="F17" s="25" t="s">
        <v>8</v>
      </c>
      <c r="G17" s="27">
        <f>SUM(OFFSET(G21,1,0,'Sprint 2'!TaskRows,1))</f>
        <v>0</v>
      </c>
      <c r="H17" s="27">
        <f>IF(AND(SUM(OFFSET(H21,1,0,'Sprint 2'!TaskRows,1))=0),0,SUM(OFFSET(H21,1,0,'Sprint 2'!TaskRows,1)))</f>
        <v>0</v>
      </c>
      <c r="I17" s="27" t="str">
        <f>IF(AND(SUM(OFFSET(I21,1,0,'Sprint 2'!TaskRows,1))=0),"",SUM(OFFSET(I21,1,0,'Sprint 2'!TaskRows,1)))</f>
        <v/>
      </c>
      <c r="J17" s="27" t="str">
        <f>IF(AND(SUM(OFFSET(J21,1,0,'Sprint 2'!TaskRows,1))=0),"",SUM(OFFSET(J21,1,0,'Sprint 2'!TaskRows,1)))</f>
        <v/>
      </c>
      <c r="K17" s="27" t="str">
        <f>IF(AND(SUM(OFFSET(K21,1,0,'Sprint 2'!TaskRows,1))=0),"",SUM(OFFSET(K21,1,0,'Sprint 2'!TaskRows,1)))</f>
        <v/>
      </c>
      <c r="L17" s="27" t="str">
        <f>IF(AND(SUM(OFFSET(L21,1,0,'Sprint 2'!TaskRows,1))=0),"",SUM(OFFSET(L21,1,0,'Sprint 2'!TaskRows,1)))</f>
        <v/>
      </c>
      <c r="M17" s="27" t="str">
        <f>IF(AND(SUM(OFFSET(M21,1,0,'Sprint 2'!TaskRows,1))=0),"",SUM(OFFSET(M21,1,0,'Sprint 2'!TaskRows,1)))</f>
        <v/>
      </c>
      <c r="N17" s="27" t="str">
        <f>IF(AND(SUM(OFFSET(N21,1,0,'Sprint 2'!TaskRows,1))=0),"",SUM(OFFSET(N21,1,0,'Sprint 2'!TaskRows,1)))</f>
        <v/>
      </c>
      <c r="O17" s="27" t="str">
        <f>IF(AND(SUM(OFFSET(O21,1,0,'Sprint 2'!TaskRows,1))=0),"",SUM(OFFSET(O21,1,0,'Sprint 2'!TaskRows,1)))</f>
        <v/>
      </c>
      <c r="P17" s="27" t="str">
        <f>IF(AND(SUM(OFFSET(P21,1,0,'Sprint 2'!TaskRows,1))=0),"",SUM(OFFSET(P21,1,0,'Sprint 2'!TaskRows,1)))</f>
        <v/>
      </c>
      <c r="Q17" s="27" t="str">
        <f>IF(AND(SUM(OFFSET(Q21,1,0,'Sprint 2'!TaskRows,1))=0),"",SUM(OFFSET(Q21,1,0,'Sprint 2'!TaskRows,1)))</f>
        <v/>
      </c>
      <c r="R17" s="27" t="str">
        <f>IF(AND(SUM(OFFSET(R21,1,0,'Sprint 2'!TaskRows,1))=0),"",SUM(OFFSET(R21,1,0,'Sprint 2'!TaskRows,1)))</f>
        <v/>
      </c>
      <c r="S17" s="27" t="str">
        <f>IF(AND(SUM(OFFSET(S21,1,0,'Sprint 2'!TaskRows,1))=0),"",SUM(OFFSET(S21,1,0,'Sprint 2'!TaskRows,1)))</f>
        <v/>
      </c>
      <c r="T17" s="27" t="str">
        <f>IF(AND(SUM(OFFSET(T21,1,0,'Sprint 2'!TaskRows,1))=0),"",SUM(OFFSET(T21,1,0,'Sprint 2'!TaskRows,1)))</f>
        <v/>
      </c>
      <c r="U17" s="27" t="str">
        <f>IF(AND(SUM(OFFSET(U21,1,0,'Sprint 2'!TaskRows,1))=0),"",SUM(OFFSET(U21,1,0,'Sprint 2'!TaskRows,1)))</f>
        <v/>
      </c>
      <c r="V17" s="27" t="str">
        <f>IF(AND(SUM(OFFSET(V21,1,0,'Sprint 2'!TaskRows,1))=0),"",SUM(OFFSET(V21,1,0,'Sprint 2'!TaskRows,1)))</f>
        <v/>
      </c>
      <c r="W17" s="27" t="str">
        <f>IF(AND(SUM(OFFSET(W21,1,0,'Sprint 2'!TaskRows,1))=0),"",SUM(OFFSET(W21,1,0,'Sprint 2'!TaskRows,1)))</f>
        <v/>
      </c>
      <c r="X17" s="27" t="str">
        <f>IF(AND(SUM(OFFSET(X21,1,0,'Sprint 2'!TaskRows,1))=0),"",SUM(OFFSET(X21,1,0,'Sprint 2'!TaskRows,1)))</f>
        <v/>
      </c>
      <c r="Y17" s="27" t="str">
        <f>IF(AND(SUM(OFFSET(Y21,1,0,'Sprint 2'!TaskRows,1))=0),"",SUM(OFFSET(Y21,1,0,'Sprint 2'!TaskRows,1)))</f>
        <v/>
      </c>
      <c r="Z17" s="27" t="str">
        <f>IF(AND(SUM(OFFSET(Z21,1,0,'Sprint 2'!TaskRows,1))=0),"",SUM(OFFSET(Z21,1,0,'Sprint 2'!TaskRows,1)))</f>
        <v/>
      </c>
      <c r="AA17" s="27" t="str">
        <f>IF(AND(SUM(OFFSET(AA21,1,0,'Sprint 2'!TaskRows,1))=0),"",SUM(OFFSET(AA21,1,0,'Sprint 2'!TaskRows,1)))</f>
        <v/>
      </c>
      <c r="AB17" s="27" t="str">
        <f>IF(AND(SUM(OFFSET(AB21,1,0,'Sprint 2'!TaskRows,1))=0),"",SUM(OFFSET(AB21,1,0,'Sprint 2'!TaskRows,1)))</f>
        <v/>
      </c>
      <c r="AC17" s="27" t="str">
        <f>IF(AND(SUM(OFFSET(AC21,1,0,'Sprint 2'!TaskRows,1))=0),"",SUM(OFFSET(AC21,1,0,'Sprint 2'!TaskRows,1)))</f>
        <v/>
      </c>
      <c r="AD17" s="27" t="str">
        <f>IF(AND(SUM(OFFSET(AD21,1,0,'Sprint 2'!TaskRows,1))=0),"",SUM(OFFSET(AD21,1,0,'Sprint 2'!TaskRows,1)))</f>
        <v/>
      </c>
      <c r="AE17" s="27" t="str">
        <f>IF(AND(SUM(OFFSET(AE21,1,0,'Sprint 2'!TaskRows,1))=0),"",SUM(OFFSET(AE21,1,0,'Sprint 2'!TaskRows,1)))</f>
        <v/>
      </c>
      <c r="AF17" s="27" t="str">
        <f>IF(AND(SUM(OFFSET(AF21,1,0,'Sprint 2'!TaskRows,1))=0),"",SUM(OFFSET(AF21,1,0,'Sprint 2'!TaskRows,1)))</f>
        <v/>
      </c>
    </row>
    <row r="18" ht="12.75" hidden="1" customHeight="1">
      <c r="C18" s="24" t="s">
        <v>9</v>
      </c>
      <c r="D18" s="1">
        <f>IF(COUNTA(C22:C226)=0,1,COUNTA(C22:C226))</f>
        <v>9</v>
      </c>
      <c r="E18" s="24" t="s">
        <v>10</v>
      </c>
      <c r="F18" s="1">
        <f>IF(COUNTIF(H17:AF17,"&gt;0")=0,1,COUNTIF(H17:AF17,"&gt;0"))</f>
        <v>1</v>
      </c>
      <c r="G18" s="1"/>
      <c r="H18" s="1">
        <f>IF(H21="","",$G17-$G17/($D16-1)*(H21-1))</f>
        <v>0</v>
      </c>
      <c r="I18" s="1">
        <f>IF(I21="","",'Sprint 2'!TotalEffort-'Sprint 2'!TotalEffort/('Sprint 2'!ImplementationDays)*(I21-1))</f>
        <v>0</v>
      </c>
      <c r="J18" s="1">
        <f>IF(J21="","",'Sprint 2'!TotalEffort-'Sprint 2'!TotalEffort/('Sprint 2'!ImplementationDays)*(J21-1))</f>
        <v>0</v>
      </c>
      <c r="K18" s="1">
        <f>IF(K21="","",'Sprint 2'!TotalEffort-'Sprint 2'!TotalEffort/('Sprint 2'!ImplementationDays)*(K21-1))</f>
        <v>0</v>
      </c>
      <c r="L18" s="1">
        <f>IF(L21="","",'Sprint 2'!TotalEffort-'Sprint 2'!TotalEffort/('Sprint 2'!ImplementationDays)*(L21-1))</f>
        <v>0</v>
      </c>
      <c r="M18" s="1">
        <f>IF(M21="","",'Sprint 2'!TotalEffort-'Sprint 2'!TotalEffort/('Sprint 2'!ImplementationDays)*(M21-1))</f>
        <v>0</v>
      </c>
      <c r="N18" s="1">
        <f>IF(N21="","",'Sprint 2'!TotalEffort-'Sprint 2'!TotalEffort/('Sprint 2'!ImplementationDays)*(N21-1))</f>
        <v>0</v>
      </c>
      <c r="O18" s="1">
        <f>IF(O21="","",'Sprint 2'!TotalEffort-'Sprint 2'!TotalEffort/('Sprint 2'!ImplementationDays)*(O21-1))</f>
        <v>0</v>
      </c>
      <c r="P18" s="1">
        <f>IF(P21="","",'Sprint 2'!TotalEffort-'Sprint 2'!TotalEffort/('Sprint 2'!ImplementationDays)*(P21-1))</f>
        <v>0</v>
      </c>
      <c r="Q18" s="1">
        <f>IF(Q21="","",'Sprint 2'!TotalEffort-'Sprint 2'!TotalEffort/('Sprint 2'!ImplementationDays)*(Q21-1))</f>
        <v>0</v>
      </c>
      <c r="R18" s="1">
        <f>IF(R21="","",'Sprint 2'!TotalEffort-'Sprint 2'!TotalEffort/('Sprint 2'!ImplementationDays)*(R21-1))</f>
        <v>0</v>
      </c>
      <c r="S18" s="1">
        <f>IF(S21="","",'Sprint 2'!TotalEffort-'Sprint 2'!TotalEffort/('Sprint 2'!ImplementationDays)*(S21-1))</f>
        <v>0</v>
      </c>
      <c r="T18" s="1">
        <f>IF(T21="","",'Sprint 2'!TotalEffort-'Sprint 2'!TotalEffort/('Sprint 2'!ImplementationDays)*(T21-1))</f>
        <v>0</v>
      </c>
      <c r="U18" s="1">
        <f>IF(U21="","",'Sprint 2'!TotalEffort-'Sprint 2'!TotalEffort/('Sprint 2'!ImplementationDays)*(U21-1))</f>
        <v>0</v>
      </c>
      <c r="V18" s="1">
        <f>IF(V21="","",'Sprint 2'!TotalEffort-'Sprint 2'!TotalEffort/('Sprint 2'!ImplementationDays)*(V21-1))</f>
        <v>0</v>
      </c>
      <c r="W18" s="1" t="str">
        <f>IF(W21="","",'Sprint 2'!TotalEffort-'Sprint 2'!TotalEffort/('Sprint 2'!ImplementationDays)*(W21-1))</f>
        <v/>
      </c>
      <c r="X18" s="1" t="str">
        <f>IF(X21="","",'Sprint 2'!TotalEffort-'Sprint 2'!TotalEffort/('Sprint 2'!ImplementationDays)*(X21-1))</f>
        <v/>
      </c>
      <c r="Y18" s="1" t="str">
        <f>IF(Y21="","",'Sprint 2'!TotalEffort-'Sprint 2'!TotalEffort/('Sprint 2'!ImplementationDays)*(Y21-1))</f>
        <v/>
      </c>
      <c r="Z18" s="1" t="str">
        <f>IF(Z21="","",'Sprint 2'!TotalEffort-'Sprint 2'!TotalEffort/('Sprint 2'!ImplementationDays)*(Z21-1))</f>
        <v/>
      </c>
      <c r="AA18" s="1" t="str">
        <f>IF(AA21="","",'Sprint 2'!TotalEffort-'Sprint 2'!TotalEffort/('Sprint 2'!ImplementationDays)*(AA21-1))</f>
        <v/>
      </c>
      <c r="AB18" s="1" t="str">
        <f>IF(AB21="","",'Sprint 2'!TotalEffort-'Sprint 2'!TotalEffort/('Sprint 2'!ImplementationDays)*(AB21-1))</f>
        <v/>
      </c>
      <c r="AC18" s="1" t="str">
        <f>IF(AC21="","",'Sprint 2'!TotalEffort-'Sprint 2'!TotalEffort/('Sprint 2'!ImplementationDays)*(AC21-1))</f>
        <v/>
      </c>
      <c r="AD18" s="1" t="str">
        <f>IF(AD21="","",'Sprint 2'!TotalEffort-'Sprint 2'!TotalEffort/('Sprint 2'!ImplementationDays)*(AD21-1))</f>
        <v/>
      </c>
      <c r="AE18" s="1" t="str">
        <f>IF(AE21="","",'Sprint 2'!TotalEffort-'Sprint 2'!TotalEffort/('Sprint 2'!ImplementationDays)*(AE21-1))</f>
        <v/>
      </c>
      <c r="AF18" s="1" t="str">
        <f>IF(AF21="","",'Sprint 2'!TotalEffort-'Sprint 2'!TotalEffort/('Sprint 2'!ImplementationDays)*(AF21-1))</f>
        <v/>
      </c>
    </row>
    <row r="19" ht="12.75" hidden="1" customHeight="1">
      <c r="C19" s="28" t="s">
        <v>11</v>
      </c>
      <c r="E19" s="24" t="s">
        <v>12</v>
      </c>
      <c r="F19" s="1"/>
      <c r="G19" s="1"/>
      <c r="H19" s="1" t="str">
        <f t="array" ref="H19">IF(TREND(OFFSET($H17,0,'Sprint 2'!DoneDays-'Sprint 2'!TrendDays,1,'Sprint 2'!TrendDays),OFFSET($H20,0,'Sprint 2'!DoneDays-'Sprint 2'!TrendDays,1,'Sprint 2'!TrendDays),H20)&lt;0,"",TREND(OFFSET($H17,0,'Sprint 2'!DoneDays-'Sprint 2'!TrendDays,1,'Sprint 2'!TrendDays),OFFSET($H20,0,'Sprint 2'!DoneDays-'Sprint 2'!TrendDays,1,'Sprint 2'!TrendDays),H20))</f>
        <v>#N/A</v>
      </c>
      <c r="I19" s="1" t="str">
        <f t="array" ref="I19">IF(TREND(OFFSET($H17,0,'Sprint 2'!DoneDays-'Sprint 2'!TrendDays,1,'Sprint 2'!TrendDays),OFFSET($H20,0,'Sprint 2'!DoneDays-'Sprint 2'!TrendDays,1,'Sprint 2'!TrendDays),I20)&lt;0,"",TREND(OFFSET($H17,0,'Sprint 2'!DoneDays-'Sprint 2'!TrendDays,1,'Sprint 2'!TrendDays),OFFSET($H20,0,'Sprint 2'!DoneDays-'Sprint 2'!TrendDays,1,'Sprint 2'!TrendDays),I20))</f>
        <v>#N/A</v>
      </c>
      <c r="J19" s="1" t="str">
        <f t="array" ref="J19">IF(TREND(OFFSET($H17,0,'Sprint 2'!DoneDays-'Sprint 2'!TrendDays,1,'Sprint 2'!TrendDays),OFFSET($H20,0,'Sprint 2'!DoneDays-'Sprint 2'!TrendDays,1,'Sprint 2'!TrendDays),J20)&lt;0,"",TREND(OFFSET($H17,0,'Sprint 2'!DoneDays-'Sprint 2'!TrendDays,1,'Sprint 2'!TrendDays),OFFSET($H20,0,'Sprint 2'!DoneDays-'Sprint 2'!TrendDays,1,'Sprint 2'!TrendDays),J20))</f>
        <v>#N/A</v>
      </c>
      <c r="K19" s="1" t="str">
        <f t="array" ref="K19">IF(TREND(OFFSET($H17,0,'Sprint 2'!DoneDays-'Sprint 2'!TrendDays,1,'Sprint 2'!TrendDays),OFFSET($H20,0,'Sprint 2'!DoneDays-'Sprint 2'!TrendDays,1,'Sprint 2'!TrendDays),K20)&lt;0,"",TREND(OFFSET($H17,0,'Sprint 2'!DoneDays-'Sprint 2'!TrendDays,1,'Sprint 2'!TrendDays),OFFSET($H20,0,'Sprint 2'!DoneDays-'Sprint 2'!TrendDays,1,'Sprint 2'!TrendDays),K20))</f>
        <v>#N/A</v>
      </c>
      <c r="L19" s="1" t="str">
        <f t="array" ref="L19">IF(TREND(OFFSET($H17,0,'Sprint 2'!DoneDays-'Sprint 2'!TrendDays,1,'Sprint 2'!TrendDays),OFFSET($H20,0,'Sprint 2'!DoneDays-'Sprint 2'!TrendDays,1,'Sprint 2'!TrendDays),L20)&lt;0,"",TREND(OFFSET($H17,0,'Sprint 2'!DoneDays-'Sprint 2'!TrendDays,1,'Sprint 2'!TrendDays),OFFSET($H20,0,'Sprint 2'!DoneDays-'Sprint 2'!TrendDays,1,'Sprint 2'!TrendDays),L20))</f>
        <v>#N/A</v>
      </c>
      <c r="M19" s="1" t="str">
        <f t="array" ref="M19">IF(TREND(OFFSET($H17,0,'Sprint 2'!DoneDays-'Sprint 2'!TrendDays,1,'Sprint 2'!TrendDays),OFFSET($H20,0,'Sprint 2'!DoneDays-'Sprint 2'!TrendDays,1,'Sprint 2'!TrendDays),M20)&lt;0,"",TREND(OFFSET($H17,0,'Sprint 2'!DoneDays-'Sprint 2'!TrendDays,1,'Sprint 2'!TrendDays),OFFSET($H20,0,'Sprint 2'!DoneDays-'Sprint 2'!TrendDays,1,'Sprint 2'!TrendDays),M20))</f>
        <v>#N/A</v>
      </c>
      <c r="N19" s="1" t="str">
        <f t="array" ref="N19">IF(TREND(OFFSET($H17,0,'Sprint 2'!DoneDays-'Sprint 2'!TrendDays,1,'Sprint 2'!TrendDays),OFFSET($H20,0,'Sprint 2'!DoneDays-'Sprint 2'!TrendDays,1,'Sprint 2'!TrendDays),N20)&lt;0,"",TREND(OFFSET($H17,0,'Sprint 2'!DoneDays-'Sprint 2'!TrendDays,1,'Sprint 2'!TrendDays),OFFSET($H20,0,'Sprint 2'!DoneDays-'Sprint 2'!TrendDays,1,'Sprint 2'!TrendDays),N20))</f>
        <v>#N/A</v>
      </c>
      <c r="O19" s="1" t="str">
        <f t="array" ref="O19">IF(TREND(OFFSET($H17,0,'Sprint 2'!DoneDays-'Sprint 2'!TrendDays,1,'Sprint 2'!TrendDays),OFFSET($H20,0,'Sprint 2'!DoneDays-'Sprint 2'!TrendDays,1,'Sprint 2'!TrendDays),O20)&lt;0,"",TREND(OFFSET($H17,0,'Sprint 2'!DoneDays-'Sprint 2'!TrendDays,1,'Sprint 2'!TrendDays),OFFSET($H20,0,'Sprint 2'!DoneDays-'Sprint 2'!TrendDays,1,'Sprint 2'!TrendDays),O20))</f>
        <v>#N/A</v>
      </c>
      <c r="P19" s="1" t="str">
        <f t="array" ref="P19">IF(TREND(OFFSET($H17,0,'Sprint 2'!DoneDays-'Sprint 2'!TrendDays,1,'Sprint 2'!TrendDays),OFFSET($H20,0,'Sprint 2'!DoneDays-'Sprint 2'!TrendDays,1,'Sprint 2'!TrendDays),P20)&lt;0,"",TREND(OFFSET($H17,0,'Sprint 2'!DoneDays-'Sprint 2'!TrendDays,1,'Sprint 2'!TrendDays),OFFSET($H20,0,'Sprint 2'!DoneDays-'Sprint 2'!TrendDays,1,'Sprint 2'!TrendDays),P20))</f>
        <v>#N/A</v>
      </c>
      <c r="Q19" s="1" t="str">
        <f t="array" ref="Q19">IF(TREND(OFFSET($H17,0,'Sprint 2'!DoneDays-'Sprint 2'!TrendDays,1,'Sprint 2'!TrendDays),OFFSET($H20,0,'Sprint 2'!DoneDays-'Sprint 2'!TrendDays,1,'Sprint 2'!TrendDays),Q20)&lt;0,"",TREND(OFFSET($H17,0,'Sprint 2'!DoneDays-'Sprint 2'!TrendDays,1,'Sprint 2'!TrendDays),OFFSET($H20,0,'Sprint 2'!DoneDays-'Sprint 2'!TrendDays,1,'Sprint 2'!TrendDays),Q20))</f>
        <v>#N/A</v>
      </c>
      <c r="R19" s="1" t="str">
        <f t="array" ref="R19">IF(TREND(OFFSET($H17,0,'Sprint 2'!DoneDays-'Sprint 2'!TrendDays,1,'Sprint 2'!TrendDays),OFFSET($H20,0,'Sprint 2'!DoneDays-'Sprint 2'!TrendDays,1,'Sprint 2'!TrendDays),R20)&lt;0,"",TREND(OFFSET($H17,0,'Sprint 2'!DoneDays-'Sprint 2'!TrendDays,1,'Sprint 2'!TrendDays),OFFSET($H20,0,'Sprint 2'!DoneDays-'Sprint 2'!TrendDays,1,'Sprint 2'!TrendDays),R20))</f>
        <v>#N/A</v>
      </c>
      <c r="S19" s="1" t="str">
        <f t="array" ref="S19">IF(TREND(OFFSET($H17,0,'Sprint 2'!DoneDays-'Sprint 2'!TrendDays,1,'Sprint 2'!TrendDays),OFFSET($H20,0,'Sprint 2'!DoneDays-'Sprint 2'!TrendDays,1,'Sprint 2'!TrendDays),S20)&lt;0,"",TREND(OFFSET($H17,0,'Sprint 2'!DoneDays-'Sprint 2'!TrendDays,1,'Sprint 2'!TrendDays),OFFSET($H20,0,'Sprint 2'!DoneDays-'Sprint 2'!TrendDays,1,'Sprint 2'!TrendDays),S20))</f>
        <v>#N/A</v>
      </c>
      <c r="T19" s="1" t="str">
        <f t="array" ref="T19">IF(TREND(OFFSET($H17,0,'Sprint 2'!DoneDays-'Sprint 2'!TrendDays,1,'Sprint 2'!TrendDays),OFFSET($H20,0,'Sprint 2'!DoneDays-'Sprint 2'!TrendDays,1,'Sprint 2'!TrendDays),T20)&lt;0,"",TREND(OFFSET($H17,0,'Sprint 2'!DoneDays-'Sprint 2'!TrendDays,1,'Sprint 2'!TrendDays),OFFSET($H20,0,'Sprint 2'!DoneDays-'Sprint 2'!TrendDays,1,'Sprint 2'!TrendDays),T20))</f>
        <v>#N/A</v>
      </c>
      <c r="U19" s="1" t="str">
        <f t="array" ref="U19">IF(TREND(OFFSET($H17,0,'Sprint 2'!DoneDays-'Sprint 2'!TrendDays,1,'Sprint 2'!TrendDays),OFFSET($H20,0,'Sprint 2'!DoneDays-'Sprint 2'!TrendDays,1,'Sprint 2'!TrendDays),U20)&lt;0,"",TREND(OFFSET($H17,0,'Sprint 2'!DoneDays-'Sprint 2'!TrendDays,1,'Sprint 2'!TrendDays),OFFSET($H20,0,'Sprint 2'!DoneDays-'Sprint 2'!TrendDays,1,'Sprint 2'!TrendDays),U20))</f>
        <v>#N/A</v>
      </c>
      <c r="V19" s="1" t="str">
        <f t="array" ref="V19">IF(TREND(OFFSET($H17,0,'Sprint 2'!DoneDays-'Sprint 2'!TrendDays,1,'Sprint 2'!TrendDays),OFFSET($H20,0,'Sprint 2'!DoneDays-'Sprint 2'!TrendDays,1,'Sprint 2'!TrendDays),V20)&lt;0,"",TREND(OFFSET($H17,0,'Sprint 2'!DoneDays-'Sprint 2'!TrendDays,1,'Sprint 2'!TrendDays),OFFSET($H20,0,'Sprint 2'!DoneDays-'Sprint 2'!TrendDays,1,'Sprint 2'!TrendDays),V20))</f>
        <v>#N/A</v>
      </c>
      <c r="W19" s="1" t="str">
        <f t="array" ref="W19">IF(TREND(OFFSET($H17,0,'Sprint 2'!DoneDays-'Sprint 2'!TrendDays,1,'Sprint 2'!TrendDays),OFFSET($H20,0,'Sprint 2'!DoneDays-'Sprint 2'!TrendDays,1,'Sprint 2'!TrendDays),W20)&lt;0,"",TREND(OFFSET($H17,0,'Sprint 2'!DoneDays-'Sprint 2'!TrendDays,1,'Sprint 2'!TrendDays),OFFSET($H20,0,'Sprint 2'!DoneDays-'Sprint 2'!TrendDays,1,'Sprint 2'!TrendDays),W20))</f>
        <v>#N/A</v>
      </c>
      <c r="X19" s="1" t="str">
        <f t="array" ref="X19">IF(TREND(OFFSET($H17,0,'Sprint 2'!DoneDays-'Sprint 2'!TrendDays,1,'Sprint 2'!TrendDays),OFFSET($H20,0,'Sprint 2'!DoneDays-'Sprint 2'!TrendDays,1,'Sprint 2'!TrendDays),X20)&lt;0,"",TREND(OFFSET($H17,0,'Sprint 2'!DoneDays-'Sprint 2'!TrendDays,1,'Sprint 2'!TrendDays),OFFSET($H20,0,'Sprint 2'!DoneDays-'Sprint 2'!TrendDays,1,'Sprint 2'!TrendDays),X20))</f>
        <v>#N/A</v>
      </c>
      <c r="Y19" s="1" t="str">
        <f t="array" ref="Y19">IF(TREND(OFFSET($H17,0,'Sprint 2'!DoneDays-'Sprint 2'!TrendDays,1,'Sprint 2'!TrendDays),OFFSET($H20,0,'Sprint 2'!DoneDays-'Sprint 2'!TrendDays,1,'Sprint 2'!TrendDays),Y20)&lt;0,"",TREND(OFFSET($H17,0,'Sprint 2'!DoneDays-'Sprint 2'!TrendDays,1,'Sprint 2'!TrendDays),OFFSET($H20,0,'Sprint 2'!DoneDays-'Sprint 2'!TrendDays,1,'Sprint 2'!TrendDays),Y20))</f>
        <v>#N/A</v>
      </c>
      <c r="Z19" s="1" t="str">
        <f t="array" ref="Z19">IF(TREND(OFFSET($H17,0,'Sprint 2'!DoneDays-'Sprint 2'!TrendDays,1,'Sprint 2'!TrendDays),OFFSET($H20,0,'Sprint 2'!DoneDays-'Sprint 2'!TrendDays,1,'Sprint 2'!TrendDays),Z20)&lt;0,"",TREND(OFFSET($H17,0,'Sprint 2'!DoneDays-'Sprint 2'!TrendDays,1,'Sprint 2'!TrendDays),OFFSET($H20,0,'Sprint 2'!DoneDays-'Sprint 2'!TrendDays,1,'Sprint 2'!TrendDays),Z20))</f>
        <v>#N/A</v>
      </c>
      <c r="AA19" s="1" t="str">
        <f t="array" ref="AA19">IF(TREND(OFFSET($H17,0,'Sprint 2'!DoneDays-'Sprint 2'!TrendDays,1,'Sprint 2'!TrendDays),OFFSET($H20,0,'Sprint 2'!DoneDays-'Sprint 2'!TrendDays,1,'Sprint 2'!TrendDays),AA20)&lt;0,"",TREND(OFFSET($H17,0,'Sprint 2'!DoneDays-'Sprint 2'!TrendDays,1,'Sprint 2'!TrendDays),OFFSET($H20,0,'Sprint 2'!DoneDays-'Sprint 2'!TrendDays,1,'Sprint 2'!TrendDays),AA20))</f>
        <v>#N/A</v>
      </c>
      <c r="AB19" s="1" t="str">
        <f t="array" ref="AB19">IF(TREND(OFFSET($H17,0,'Sprint 2'!DoneDays-'Sprint 2'!TrendDays,1,'Sprint 2'!TrendDays),OFFSET($H20,0,'Sprint 2'!DoneDays-'Sprint 2'!TrendDays,1,'Sprint 2'!TrendDays),AB20)&lt;0,"",TREND(OFFSET($H17,0,'Sprint 2'!DoneDays-'Sprint 2'!TrendDays,1,'Sprint 2'!TrendDays),OFFSET($H20,0,'Sprint 2'!DoneDays-'Sprint 2'!TrendDays,1,'Sprint 2'!TrendDays),AB20))</f>
        <v>#N/A</v>
      </c>
      <c r="AC19" s="1" t="str">
        <f t="array" ref="AC19">IF(TREND(OFFSET($H17,0,'Sprint 2'!DoneDays-'Sprint 2'!TrendDays,1,'Sprint 2'!TrendDays),OFFSET($H20,0,'Sprint 2'!DoneDays-'Sprint 2'!TrendDays,1,'Sprint 2'!TrendDays),AC20)&lt;0,"",TREND(OFFSET($H17,0,'Sprint 2'!DoneDays-'Sprint 2'!TrendDays,1,'Sprint 2'!TrendDays),OFFSET($H20,0,'Sprint 2'!DoneDays-'Sprint 2'!TrendDays,1,'Sprint 2'!TrendDays),AC20))</f>
        <v>#N/A</v>
      </c>
      <c r="AD19" s="1" t="str">
        <f t="array" ref="AD19">IF(TREND(OFFSET($H17,0,'Sprint 2'!DoneDays-'Sprint 2'!TrendDays,1,'Sprint 2'!TrendDays),OFFSET($H20,0,'Sprint 2'!DoneDays-'Sprint 2'!TrendDays,1,'Sprint 2'!TrendDays),AD20)&lt;0,"",TREND(OFFSET($H17,0,'Sprint 2'!DoneDays-'Sprint 2'!TrendDays,1,'Sprint 2'!TrendDays),OFFSET($H20,0,'Sprint 2'!DoneDays-'Sprint 2'!TrendDays,1,'Sprint 2'!TrendDays),AD20))</f>
        <v>#N/A</v>
      </c>
      <c r="AE19" s="1" t="str">
        <f t="array" ref="AE19">IF(TREND(OFFSET($H17,0,'Sprint 2'!DoneDays-'Sprint 2'!TrendDays,1,'Sprint 2'!TrendDays),OFFSET($H20,0,'Sprint 2'!DoneDays-'Sprint 2'!TrendDays,1,'Sprint 2'!TrendDays),AE20)&lt;0,"",TREND(OFFSET($H17,0,'Sprint 2'!DoneDays-'Sprint 2'!TrendDays,1,'Sprint 2'!TrendDays),OFFSET($H20,0,'Sprint 2'!DoneDays-'Sprint 2'!TrendDays,1,'Sprint 2'!TrendDays),AE20))</f>
        <v>#N/A</v>
      </c>
      <c r="AF19" s="1" t="str">
        <f t="array" ref="AF19">IF(TREND(OFFSET($H17,0,'Sprint 2'!DoneDays-'Sprint 2'!TrendDays,1,'Sprint 2'!TrendDays),OFFSET($H20,0,'Sprint 2'!DoneDays-'Sprint 2'!TrendDays,1,'Sprint 2'!TrendDays),AF20)&lt;0,"",TREND(OFFSET($H17,0,'Sprint 2'!DoneDays-'Sprint 2'!TrendDays,1,'Sprint 2'!TrendDays),OFFSET($H20,0,'Sprint 2'!DoneDays-'Sprint 2'!TrendDays,1,'Sprint 2'!TrendDays),AF20))</f>
        <v>#N/A</v>
      </c>
    </row>
    <row r="20" ht="12.75" hidden="1" customHeight="1">
      <c r="C20" s="28" t="s">
        <v>13</v>
      </c>
      <c r="E20" s="24" t="s">
        <v>14</v>
      </c>
      <c r="F20" s="1">
        <f>IF('Sprint 2'!DoneDays&gt;D17,D17,'Sprint 2'!DoneDays)</f>
        <v>1</v>
      </c>
      <c r="G20" s="1"/>
      <c r="H20" s="1">
        <f>IF('Sprint 2'!DoneDays&gt;G20,G20+1,"")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37"/>
      <c r="C21" s="29"/>
      <c r="D21" s="30" t="s">
        <v>17</v>
      </c>
      <c r="E21" s="30" t="s">
        <v>18</v>
      </c>
      <c r="F21" s="30" t="s">
        <v>19</v>
      </c>
      <c r="G21" s="30" t="s">
        <v>20</v>
      </c>
      <c r="H21" s="30">
        <v>1.0</v>
      </c>
      <c r="I21" s="30">
        <f t="shared" ref="I21:AF21" si="1">IF($D$16&gt;H21,H21+1,"")</f>
        <v>2</v>
      </c>
      <c r="J21" s="30">
        <f t="shared" si="1"/>
        <v>3</v>
      </c>
      <c r="K21" s="30">
        <f t="shared" si="1"/>
        <v>4</v>
      </c>
      <c r="L21" s="30">
        <f t="shared" si="1"/>
        <v>5</v>
      </c>
      <c r="M21" s="30">
        <f t="shared" si="1"/>
        <v>6</v>
      </c>
      <c r="N21" s="30">
        <f t="shared" si="1"/>
        <v>7</v>
      </c>
      <c r="O21" s="30">
        <f t="shared" si="1"/>
        <v>8</v>
      </c>
      <c r="P21" s="30">
        <f t="shared" si="1"/>
        <v>9</v>
      </c>
      <c r="Q21" s="30">
        <f t="shared" si="1"/>
        <v>10</v>
      </c>
      <c r="R21" s="30">
        <f t="shared" si="1"/>
        <v>11</v>
      </c>
      <c r="S21" s="30">
        <f t="shared" si="1"/>
        <v>12</v>
      </c>
      <c r="T21" s="30">
        <f t="shared" si="1"/>
        <v>13</v>
      </c>
      <c r="U21" s="30">
        <f t="shared" si="1"/>
        <v>14</v>
      </c>
      <c r="V21" s="30">
        <f t="shared" si="1"/>
        <v>15</v>
      </c>
      <c r="W21" s="30" t="str">
        <f t="shared" si="1"/>
        <v/>
      </c>
      <c r="X21" s="30" t="str">
        <f t="shared" si="1"/>
        <v/>
      </c>
      <c r="Y21" s="30" t="str">
        <f t="shared" si="1"/>
        <v/>
      </c>
      <c r="Z21" s="30" t="str">
        <f t="shared" si="1"/>
        <v/>
      </c>
      <c r="AA21" s="30" t="str">
        <f t="shared" si="1"/>
        <v/>
      </c>
      <c r="AB21" s="30" t="str">
        <f t="shared" si="1"/>
        <v/>
      </c>
      <c r="AC21" s="30" t="str">
        <f t="shared" si="1"/>
        <v/>
      </c>
      <c r="AD21" s="30" t="str">
        <f t="shared" si="1"/>
        <v/>
      </c>
      <c r="AE21" s="30" t="str">
        <f t="shared" si="1"/>
        <v/>
      </c>
      <c r="AF21" s="30" t="str">
        <f t="shared" si="1"/>
        <v/>
      </c>
    </row>
    <row r="22" ht="12.75" customHeight="1">
      <c r="B22" s="31" t="s">
        <v>57</v>
      </c>
      <c r="C22" s="32" t="s">
        <v>58</v>
      </c>
      <c r="D22" s="38" t="s">
        <v>59</v>
      </c>
      <c r="E22" s="34" t="s">
        <v>60</v>
      </c>
      <c r="F22" s="24" t="s">
        <v>25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ht="12.75" customHeight="1">
      <c r="B23" s="31" t="s">
        <v>61</v>
      </c>
      <c r="C23" s="32" t="s">
        <v>62</v>
      </c>
      <c r="D23" s="38" t="s">
        <v>59</v>
      </c>
      <c r="E23" s="34" t="s">
        <v>60</v>
      </c>
      <c r="F23" s="24" t="s">
        <v>25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ht="12.75" customHeight="1">
      <c r="B24" s="31" t="s">
        <v>63</v>
      </c>
      <c r="C24" s="32" t="s">
        <v>64</v>
      </c>
      <c r="D24" s="38" t="s">
        <v>59</v>
      </c>
      <c r="E24" s="34" t="s">
        <v>60</v>
      </c>
      <c r="F24" s="24" t="s">
        <v>25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12.75" customHeight="1">
      <c r="B25" s="31" t="s">
        <v>65</v>
      </c>
      <c r="C25" s="32" t="s">
        <v>66</v>
      </c>
      <c r="D25" s="38" t="s">
        <v>59</v>
      </c>
      <c r="E25" s="34" t="s">
        <v>60</v>
      </c>
      <c r="F25" s="24" t="s">
        <v>25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12.75" customHeight="1">
      <c r="B26" s="31" t="s">
        <v>67</v>
      </c>
      <c r="C26" s="32" t="s">
        <v>68</v>
      </c>
      <c r="D26" s="38" t="s">
        <v>69</v>
      </c>
      <c r="E26" s="34" t="s">
        <v>60</v>
      </c>
      <c r="F26" s="24" t="s">
        <v>25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12.75" customHeight="1">
      <c r="B27" s="31" t="s">
        <v>70</v>
      </c>
      <c r="C27" s="32" t="s">
        <v>71</v>
      </c>
      <c r="D27" s="38" t="s">
        <v>69</v>
      </c>
      <c r="E27" s="34" t="s">
        <v>60</v>
      </c>
      <c r="F27" s="24" t="s">
        <v>25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ht="12.75" customHeight="1">
      <c r="B28" s="31" t="s">
        <v>72</v>
      </c>
      <c r="C28" s="32" t="s">
        <v>73</v>
      </c>
      <c r="D28" s="38" t="s">
        <v>69</v>
      </c>
      <c r="E28" s="34" t="s">
        <v>74</v>
      </c>
      <c r="F28" s="24" t="s">
        <v>25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ht="12.75" customHeight="1">
      <c r="B29" s="31" t="s">
        <v>75</v>
      </c>
      <c r="C29" s="32" t="s">
        <v>76</v>
      </c>
      <c r="D29" s="38" t="s">
        <v>69</v>
      </c>
      <c r="E29" s="34" t="s">
        <v>74</v>
      </c>
      <c r="F29" s="24" t="s">
        <v>25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ht="12.75" customHeight="1">
      <c r="B30" s="31" t="s">
        <v>77</v>
      </c>
      <c r="C30" s="32" t="s">
        <v>78</v>
      </c>
      <c r="D30" s="38" t="s">
        <v>69</v>
      </c>
      <c r="E30" s="34" t="s">
        <v>74</v>
      </c>
      <c r="F30" s="24" t="s">
        <v>25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ht="12.75" customHeight="1">
      <c r="B31" s="39"/>
      <c r="C31" s="40"/>
      <c r="D31" s="41"/>
      <c r="F31" s="2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ht="12.75" customHeight="1">
      <c r="B32" s="39"/>
      <c r="C32" s="40"/>
      <c r="D32" s="42"/>
      <c r="F32" s="2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ht="12.75" customHeight="1">
      <c r="B33" s="39"/>
      <c r="C33" s="40"/>
      <c r="D33" s="42"/>
      <c r="F33" s="2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ht="12.75" customHeight="1">
      <c r="B34" s="39"/>
      <c r="C34" s="40"/>
      <c r="D34" s="42"/>
      <c r="F34" s="2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ht="12.75" customHeight="1">
      <c r="B35" s="39"/>
      <c r="C35" s="40"/>
      <c r="D35" s="42"/>
      <c r="F35" s="2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ht="12.75" customHeight="1">
      <c r="B36" s="39"/>
      <c r="C36" s="40"/>
      <c r="D36" s="42"/>
      <c r="F36" s="2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ht="12.75" customHeight="1">
      <c r="B37" s="39"/>
      <c r="C37" s="40"/>
      <c r="D37" s="42"/>
      <c r="F37" s="2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ht="12.75" customHeight="1">
      <c r="B38" s="39"/>
      <c r="C38" s="40"/>
      <c r="D38" s="42"/>
      <c r="F38" s="2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ht="12.75" customHeight="1">
      <c r="B39" s="39"/>
      <c r="C39" s="40"/>
      <c r="D39" s="42"/>
      <c r="F39" s="2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ht="12.75" customHeight="1">
      <c r="B40" s="39"/>
      <c r="C40" s="40"/>
      <c r="D40" s="42"/>
      <c r="F40" s="2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ht="12.75" customHeight="1">
      <c r="B41" s="39"/>
      <c r="C41" s="40"/>
      <c r="D41" s="42"/>
      <c r="F41" s="2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ht="12.75" customHeight="1">
      <c r="B42" s="39"/>
      <c r="C42" s="40"/>
      <c r="D42" s="42"/>
      <c r="F42" s="2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ht="12.75" customHeight="1">
      <c r="B43" s="39"/>
      <c r="C43" s="40"/>
      <c r="D43" s="42"/>
      <c r="F43" s="2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ht="12.75" customHeight="1">
      <c r="B44" s="39"/>
      <c r="C44" s="40"/>
      <c r="D44" s="42"/>
      <c r="F44" s="2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ht="12.75" customHeight="1">
      <c r="B45" s="39"/>
      <c r="C45" s="40"/>
      <c r="D45" s="42"/>
      <c r="F45" s="2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ht="12.75" customHeight="1">
      <c r="B46" s="39"/>
      <c r="C46" s="40"/>
      <c r="D46" s="42"/>
      <c r="F46" s="2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ht="12.75" customHeight="1">
      <c r="B47" s="39"/>
      <c r="C47" s="40"/>
      <c r="D47" s="42"/>
      <c r="F47" s="2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ht="12.75" customHeight="1">
      <c r="B48" s="39"/>
      <c r="C48" s="40"/>
      <c r="D48" s="42"/>
      <c r="F48" s="2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ht="12.75" customHeight="1">
      <c r="D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ht="12.75" customHeight="1">
      <c r="D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ht="12.75" customHeight="1">
      <c r="D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ht="12.75" customHeight="1">
      <c r="D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ht="12.75" customHeight="1">
      <c r="D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ht="12.75" customHeight="1">
      <c r="D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ht="12.75" customHeight="1">
      <c r="D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ht="12.75" customHeight="1">
      <c r="D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12.75" customHeight="1">
      <c r="D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12.75" customHeight="1">
      <c r="D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12.75" customHeight="1">
      <c r="D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12.75" customHeight="1">
      <c r="D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12.75" customHeight="1">
      <c r="D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12.75" customHeight="1">
      <c r="D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12.75" customHeight="1">
      <c r="D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12.75" customHeight="1">
      <c r="D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2.75" customHeight="1">
      <c r="D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D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</sheetData>
  <mergeCells count="3">
    <mergeCell ref="D3:H3"/>
    <mergeCell ref="D4:H4"/>
    <mergeCell ref="D5:H5"/>
  </mergeCells>
  <conditionalFormatting sqref="C26:K48 L22:AF48">
    <cfRule type="expression" dxfId="0" priority="1" stopIfTrue="1">
      <formula>$F18="Done"</formula>
    </cfRule>
  </conditionalFormatting>
  <conditionalFormatting sqref="C26:K48 L22:AF48">
    <cfRule type="expression" dxfId="1" priority="2" stopIfTrue="1">
      <formula>$F18="Ongoing"</formula>
    </cfRule>
  </conditionalFormatting>
  <conditionalFormatting sqref="B22:AF48">
    <cfRule type="expression" dxfId="0" priority="3" stopIfTrue="1">
      <formula>$F22="Terminado"</formula>
    </cfRule>
  </conditionalFormatting>
  <conditionalFormatting sqref="B22:AF48">
    <cfRule type="expression" dxfId="1" priority="4" stopIfTrue="1">
      <formula>$F22="En Progreso"</formula>
    </cfRule>
  </conditionalFormatting>
  <dataValidations>
    <dataValidation type="list" allowBlank="1" sqref="F10:F15 F22:F48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112.38"/>
    <col customWidth="1" min="4" max="4" width="10.75"/>
    <col customWidth="1" min="5" max="5" width="21.63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15.0" customHeight="1">
      <c r="B3" s="7"/>
      <c r="C3" s="8" t="s">
        <v>0</v>
      </c>
      <c r="D3" s="9"/>
      <c r="E3" s="10"/>
      <c r="F3" s="10"/>
      <c r="G3" s="10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ht="15.0" customHeight="1">
      <c r="B4" s="7"/>
      <c r="C4" s="8" t="s">
        <v>1</v>
      </c>
      <c r="D4" s="9"/>
      <c r="E4" s="10"/>
      <c r="F4" s="10"/>
      <c r="G4" s="10"/>
      <c r="H4" s="11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ht="15.0" customHeight="1">
      <c r="B5" s="7"/>
      <c r="C5" s="8" t="s">
        <v>2</v>
      </c>
      <c r="D5" s="9"/>
      <c r="E5" s="10"/>
      <c r="F5" s="10"/>
      <c r="G5" s="10"/>
      <c r="H5" s="1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5.0" customHeight="1">
      <c r="B6" s="15"/>
      <c r="C6" s="16"/>
      <c r="D6" s="17"/>
      <c r="E6" s="17"/>
      <c r="F6" s="17"/>
      <c r="G6" s="17"/>
      <c r="H6" s="17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8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ht="10.5" customHeight="1">
      <c r="A7" s="23"/>
      <c r="B7" s="43"/>
      <c r="C7" s="23"/>
      <c r="D7" s="44"/>
      <c r="E7" s="44"/>
      <c r="F7" s="44"/>
      <c r="G7" s="44"/>
      <c r="H7" s="44"/>
      <c r="I7" s="43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3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23"/>
    </row>
    <row r="8" ht="12.75" customHeight="1">
      <c r="A8" s="23"/>
      <c r="B8" s="23"/>
      <c r="C8" s="21">
        <v>3.0</v>
      </c>
      <c r="D8" s="22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</row>
    <row r="9" ht="12.75" customHeight="1">
      <c r="D9" s="1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</row>
    <row r="10" ht="12.75" customHeight="1">
      <c r="D10" s="1"/>
      <c r="F10" s="2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5"/>
      <c r="C16" s="25" t="s">
        <v>56</v>
      </c>
      <c r="D16" s="1">
        <v>16.0</v>
      </c>
      <c r="E16" s="25"/>
      <c r="F16" s="26"/>
      <c r="G16" s="25" t="s">
        <v>4</v>
      </c>
      <c r="H16" s="25" t="s">
        <v>5</v>
      </c>
      <c r="I16" s="25"/>
      <c r="J16" s="25"/>
      <c r="K16" s="25"/>
      <c r="L16" s="25"/>
      <c r="M16" s="25"/>
      <c r="N16" s="25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</row>
    <row r="17" ht="12.75" customHeight="1">
      <c r="B17" s="25"/>
      <c r="C17" s="25" t="s">
        <v>6</v>
      </c>
      <c r="D17" s="1">
        <v>16.0</v>
      </c>
      <c r="E17" s="25" t="s">
        <v>7</v>
      </c>
      <c r="F17" s="25" t="s">
        <v>8</v>
      </c>
      <c r="G17" s="27">
        <f>SUM(OFFSET(G21,1,0,'Sprint 3'!TaskRows,1))</f>
        <v>0</v>
      </c>
      <c r="H17" s="27">
        <f>IF(AND(SUM(OFFSET(H21,1,0,'Sprint 3'!TaskRows,1))=0),0,SUM(OFFSET(H21,1,0,'Sprint 3'!TaskRows,1)))</f>
        <v>0</v>
      </c>
      <c r="I17" s="27" t="str">
        <f>IF(AND(SUM(OFFSET(I21,1,0,'Sprint 3'!TaskRows,1))=0),"",SUM(OFFSET(I21,1,0,'Sprint 3'!TaskRows,1)))</f>
        <v/>
      </c>
      <c r="J17" s="27" t="str">
        <f>IF(AND(SUM(OFFSET(J21,1,0,'Sprint 3'!TaskRows,1))=0),"",SUM(OFFSET(J21,1,0,'Sprint 3'!TaskRows,1)))</f>
        <v/>
      </c>
      <c r="K17" s="27" t="str">
        <f>IF(AND(SUM(OFFSET(K21,1,0,'Sprint 3'!TaskRows,1))=0),"",SUM(OFFSET(K21,1,0,'Sprint 3'!TaskRows,1)))</f>
        <v/>
      </c>
      <c r="L17" s="27" t="str">
        <f>IF(AND(SUM(OFFSET(L21,1,0,'Sprint 3'!TaskRows,1))=0),"",SUM(OFFSET(L21,1,0,'Sprint 3'!TaskRows,1)))</f>
        <v/>
      </c>
      <c r="M17" s="27" t="str">
        <f>IF(AND(SUM(OFFSET(M21,1,0,'Sprint 3'!TaskRows,1))=0),"",SUM(OFFSET(M21,1,0,'Sprint 3'!TaskRows,1)))</f>
        <v/>
      </c>
      <c r="N17" s="27" t="str">
        <f>IF(AND(SUM(OFFSET(N21,1,0,'Sprint 3'!TaskRows,1))=0),"",SUM(OFFSET(N21,1,0,'Sprint 3'!TaskRows,1)))</f>
        <v/>
      </c>
      <c r="O17" s="27" t="str">
        <f>IF(AND(SUM(OFFSET(O21,1,0,'Sprint 3'!TaskRows,1))=0),"",SUM(OFFSET(O21,1,0,'Sprint 3'!TaskRows,1)))</f>
        <v/>
      </c>
      <c r="P17" s="27" t="str">
        <f>IF(AND(SUM(OFFSET(P21,1,0,'Sprint 3'!TaskRows,1))=0),"",SUM(OFFSET(P21,1,0,'Sprint 3'!TaskRows,1)))</f>
        <v/>
      </c>
      <c r="Q17" s="27" t="str">
        <f>IF(AND(SUM(OFFSET(Q21,1,0,'Sprint 3'!TaskRows,1))=0),"",SUM(OFFSET(Q21,1,0,'Sprint 3'!TaskRows,1)))</f>
        <v/>
      </c>
      <c r="R17" s="27" t="str">
        <f>IF(AND(SUM(OFFSET(R21,1,0,'Sprint 3'!TaskRows,1))=0),"",SUM(OFFSET(R21,1,0,'Sprint 3'!TaskRows,1)))</f>
        <v/>
      </c>
      <c r="S17" s="27" t="str">
        <f>IF(AND(SUM(OFFSET(S21,1,0,'Sprint 3'!TaskRows,1))=0),"",SUM(OFFSET(S21,1,0,'Sprint 3'!TaskRows,1)))</f>
        <v/>
      </c>
      <c r="T17" s="27" t="str">
        <f>IF(AND(SUM(OFFSET(T21,1,0,'Sprint 3'!TaskRows,1))=0),"",SUM(OFFSET(T21,1,0,'Sprint 3'!TaskRows,1)))</f>
        <v/>
      </c>
      <c r="U17" s="27" t="str">
        <f>IF(AND(SUM(OFFSET(U21,1,0,'Sprint 3'!TaskRows,1))=0),"",SUM(OFFSET(U21,1,0,'Sprint 3'!TaskRows,1)))</f>
        <v/>
      </c>
      <c r="V17" s="27" t="str">
        <f>IF(AND(SUM(OFFSET(V21,1,0,'Sprint 3'!TaskRows,1))=0),"",SUM(OFFSET(V21,1,0,'Sprint 3'!TaskRows,1)))</f>
        <v/>
      </c>
      <c r="W17" s="27" t="str">
        <f>IF(AND(SUM(OFFSET(W21,1,0,'Sprint 3'!TaskRows,1))=0),"",SUM(OFFSET(W21,1,0,'Sprint 3'!TaskRows,1)))</f>
        <v/>
      </c>
      <c r="X17" s="27" t="str">
        <f>IF(AND(SUM(OFFSET(X21,1,0,'Sprint 3'!TaskRows,1))=0),"",SUM(OFFSET(X21,1,0,'Sprint 3'!TaskRows,1)))</f>
        <v/>
      </c>
      <c r="Y17" s="27" t="str">
        <f>IF(AND(SUM(OFFSET(Y21,1,0,'Sprint 3'!TaskRows,1))=0),"",SUM(OFFSET(Y21,1,0,'Sprint 3'!TaskRows,1)))</f>
        <v/>
      </c>
      <c r="Z17" s="27" t="str">
        <f>IF(AND(SUM(OFFSET(Z21,1,0,'Sprint 3'!TaskRows,1))=0),"",SUM(OFFSET(Z21,1,0,'Sprint 3'!TaskRows,1)))</f>
        <v/>
      </c>
      <c r="AA17" s="27" t="str">
        <f>IF(AND(SUM(OFFSET(AA21,1,0,'Sprint 3'!TaskRows,1))=0),"",SUM(OFFSET(AA21,1,0,'Sprint 3'!TaskRows,1)))</f>
        <v/>
      </c>
      <c r="AB17" s="27" t="str">
        <f>IF(AND(SUM(OFFSET(AB21,1,0,'Sprint 3'!TaskRows,1))=0),"",SUM(OFFSET(AB21,1,0,'Sprint 3'!TaskRows,1)))</f>
        <v/>
      </c>
      <c r="AC17" s="27" t="str">
        <f>IF(AND(SUM(OFFSET(AC21,1,0,'Sprint 3'!TaskRows,1))=0),"",SUM(OFFSET(AC21,1,0,'Sprint 3'!TaskRows,1)))</f>
        <v/>
      </c>
      <c r="AD17" s="27" t="str">
        <f>IF(AND(SUM(OFFSET(AD21,1,0,'Sprint 3'!TaskRows,1))=0),"",SUM(OFFSET(AD21,1,0,'Sprint 3'!TaskRows,1)))</f>
        <v/>
      </c>
      <c r="AE17" s="27" t="str">
        <f>IF(AND(SUM(OFFSET(AE21,1,0,'Sprint 3'!TaskRows,1))=0),"",SUM(OFFSET(AE21,1,0,'Sprint 3'!TaskRows,1)))</f>
        <v/>
      </c>
      <c r="AF17" s="27" t="str">
        <f>IF(AND(SUM(OFFSET(AF21,1,0,'Sprint 3'!TaskRows,1))=0),"",SUM(OFFSET(AF21,1,0,'Sprint 3'!TaskRows,1)))</f>
        <v/>
      </c>
    </row>
    <row r="18" ht="12.75" hidden="1" customHeight="1">
      <c r="C18" s="24" t="s">
        <v>9</v>
      </c>
      <c r="D18" s="1">
        <f>IF(COUNTA(C22:C221)=0,1,COUNTA(C22:C221))</f>
        <v>12</v>
      </c>
      <c r="E18" s="24" t="s">
        <v>10</v>
      </c>
      <c r="F18" s="1">
        <f>IF(COUNTIF(H17:AF17,"&gt;0")=0,1,COUNTIF(H17:AF17,"&gt;0"))</f>
        <v>1</v>
      </c>
      <c r="G18" s="1"/>
      <c r="H18" s="1">
        <f>IF(H21="","",$G17-$G17/($D16-1)*(H21-1))</f>
        <v>0</v>
      </c>
      <c r="I18" s="1">
        <f>IF(I21="","",'Sprint 3'!TotalEffort-'Sprint 3'!TotalEffort/('Sprint 3'!ImplementationDays)*(I21-1))</f>
        <v>0</v>
      </c>
      <c r="J18" s="1">
        <f>IF(J21="","",'Sprint 3'!TotalEffort-'Sprint 3'!TotalEffort/('Sprint 3'!ImplementationDays)*(J21-1))</f>
        <v>0</v>
      </c>
      <c r="K18" s="1">
        <f>IF(K21="","",'Sprint 3'!TotalEffort-'Sprint 3'!TotalEffort/('Sprint 3'!ImplementationDays)*(K21-1))</f>
        <v>0</v>
      </c>
      <c r="L18" s="1">
        <f>IF(L21="","",'Sprint 3'!TotalEffort-'Sprint 3'!TotalEffort/('Sprint 3'!ImplementationDays)*(L21-1))</f>
        <v>0</v>
      </c>
      <c r="M18" s="1">
        <f>IF(M21="","",'Sprint 3'!TotalEffort-'Sprint 3'!TotalEffort/('Sprint 3'!ImplementationDays)*(M21-1))</f>
        <v>0</v>
      </c>
      <c r="N18" s="1">
        <f>IF(N21="","",'Sprint 3'!TotalEffort-'Sprint 3'!TotalEffort/('Sprint 3'!ImplementationDays)*(N21-1))</f>
        <v>0</v>
      </c>
      <c r="O18" s="1">
        <f>IF(O21="","",'Sprint 3'!TotalEffort-'Sprint 3'!TotalEffort/('Sprint 3'!ImplementationDays)*(O21-1))</f>
        <v>0</v>
      </c>
      <c r="P18" s="1">
        <f>IF(P21="","",'Sprint 3'!TotalEffort-'Sprint 3'!TotalEffort/('Sprint 3'!ImplementationDays)*(P21-1))</f>
        <v>0</v>
      </c>
      <c r="Q18" s="1">
        <f>IF(Q21="","",'Sprint 3'!TotalEffort-'Sprint 3'!TotalEffort/('Sprint 3'!ImplementationDays)*(Q21-1))</f>
        <v>0</v>
      </c>
      <c r="R18" s="1">
        <f>IF(R21="","",'Sprint 3'!TotalEffort-'Sprint 3'!TotalEffort/('Sprint 3'!ImplementationDays)*(R21-1))</f>
        <v>0</v>
      </c>
      <c r="S18" s="1">
        <f>IF(S21="","",'Sprint 3'!TotalEffort-'Sprint 3'!TotalEffort/('Sprint 3'!ImplementationDays)*(S21-1))</f>
        <v>0</v>
      </c>
      <c r="T18" s="1">
        <f>IF(T21="","",'Sprint 3'!TotalEffort-'Sprint 3'!TotalEffort/('Sprint 3'!ImplementationDays)*(T21-1))</f>
        <v>0</v>
      </c>
      <c r="U18" s="1">
        <f>IF(U21="","",'Sprint 3'!TotalEffort-'Sprint 3'!TotalEffort/('Sprint 3'!ImplementationDays)*(U21-1))</f>
        <v>0</v>
      </c>
      <c r="V18" s="1">
        <f>IF(V21="","",'Sprint 3'!TotalEffort-'Sprint 3'!TotalEffort/('Sprint 3'!ImplementationDays)*(V21-1))</f>
        <v>0</v>
      </c>
      <c r="W18" s="1">
        <f>IF(W21="","",'Sprint 3'!TotalEffort-'Sprint 3'!TotalEffort/('Sprint 3'!ImplementationDays)*(W21-1))</f>
        <v>0</v>
      </c>
      <c r="X18" s="1" t="str">
        <f>IF(X21="","",'Sprint 3'!TotalEffort-'Sprint 3'!TotalEffort/('Sprint 3'!ImplementationDays)*(X21-1))</f>
        <v/>
      </c>
      <c r="Y18" s="1" t="str">
        <f>IF(Y21="","",'Sprint 3'!TotalEffort-'Sprint 3'!TotalEffort/('Sprint 3'!ImplementationDays)*(Y21-1))</f>
        <v/>
      </c>
      <c r="Z18" s="1" t="str">
        <f>IF(Z21="","",'Sprint 3'!TotalEffort-'Sprint 3'!TotalEffort/('Sprint 3'!ImplementationDays)*(Z21-1))</f>
        <v/>
      </c>
      <c r="AA18" s="1" t="str">
        <f>IF(AA21="","",'Sprint 3'!TotalEffort-'Sprint 3'!TotalEffort/('Sprint 3'!ImplementationDays)*(AA21-1))</f>
        <v/>
      </c>
      <c r="AB18" s="1" t="str">
        <f>IF(AB21="","",'Sprint 3'!TotalEffort-'Sprint 3'!TotalEffort/('Sprint 3'!ImplementationDays)*(AB21-1))</f>
        <v/>
      </c>
      <c r="AC18" s="1" t="str">
        <f>IF(AC21="","",'Sprint 3'!TotalEffort-'Sprint 3'!TotalEffort/('Sprint 3'!ImplementationDays)*(AC21-1))</f>
        <v/>
      </c>
      <c r="AD18" s="1" t="str">
        <f>IF(AD21="","",'Sprint 3'!TotalEffort-'Sprint 3'!TotalEffort/('Sprint 3'!ImplementationDays)*(AD21-1))</f>
        <v/>
      </c>
      <c r="AE18" s="1" t="str">
        <f>IF(AE21="","",'Sprint 3'!TotalEffort-'Sprint 3'!TotalEffort/('Sprint 3'!ImplementationDays)*(AE21-1))</f>
        <v/>
      </c>
      <c r="AF18" s="1" t="str">
        <f>IF(AF21="","",'Sprint 3'!TotalEffort-'Sprint 3'!TotalEffort/('Sprint 3'!ImplementationDays)*(AF21-1))</f>
        <v/>
      </c>
    </row>
    <row r="19" ht="12.75" hidden="1" customHeight="1">
      <c r="C19" s="28" t="s">
        <v>11</v>
      </c>
      <c r="E19" s="24" t="s">
        <v>12</v>
      </c>
      <c r="F19" s="1"/>
      <c r="G19" s="1"/>
      <c r="H19" s="1" t="str">
        <f t="array" ref="H19">IF(TREND(OFFSET($H17,0,'Sprint 3'!DoneDays-'Sprint 3'!TrendDays,1,'Sprint 3'!TrendDays),OFFSET($H20,0,'Sprint 3'!DoneDays-'Sprint 3'!TrendDays,1,'Sprint 3'!TrendDays),H20)&lt;0,"",TREND(OFFSET($H17,0,'Sprint 3'!DoneDays-'Sprint 3'!TrendDays,1,'Sprint 3'!TrendDays),OFFSET($H20,0,'Sprint 3'!DoneDays-'Sprint 3'!TrendDays,1,'Sprint 3'!TrendDays),H20))</f>
        <v>#N/A</v>
      </c>
      <c r="I19" s="1" t="str">
        <f t="array" ref="I19">IF(TREND(OFFSET($H17,0,'Sprint 3'!DoneDays-'Sprint 3'!TrendDays,1,'Sprint 3'!TrendDays),OFFSET($H20,0,'Sprint 3'!DoneDays-'Sprint 3'!TrendDays,1,'Sprint 3'!TrendDays),I20)&lt;0,"",TREND(OFFSET($H17,0,'Sprint 3'!DoneDays-'Sprint 3'!TrendDays,1,'Sprint 3'!TrendDays),OFFSET($H20,0,'Sprint 3'!DoneDays-'Sprint 3'!TrendDays,1,'Sprint 3'!TrendDays),I20))</f>
        <v>#N/A</v>
      </c>
      <c r="J19" s="1" t="str">
        <f t="array" ref="J19">IF(TREND(OFFSET($H17,0,'Sprint 3'!DoneDays-'Sprint 3'!TrendDays,1,'Sprint 3'!TrendDays),OFFSET($H20,0,'Sprint 3'!DoneDays-'Sprint 3'!TrendDays,1,'Sprint 3'!TrendDays),J20)&lt;0,"",TREND(OFFSET($H17,0,'Sprint 3'!DoneDays-'Sprint 3'!TrendDays,1,'Sprint 3'!TrendDays),OFFSET($H20,0,'Sprint 3'!DoneDays-'Sprint 3'!TrendDays,1,'Sprint 3'!TrendDays),J20))</f>
        <v>#N/A</v>
      </c>
      <c r="K19" s="1" t="str">
        <f t="array" ref="K19">IF(TREND(OFFSET($H17,0,'Sprint 3'!DoneDays-'Sprint 3'!TrendDays,1,'Sprint 3'!TrendDays),OFFSET($H20,0,'Sprint 3'!DoneDays-'Sprint 3'!TrendDays,1,'Sprint 3'!TrendDays),K20)&lt;0,"",TREND(OFFSET($H17,0,'Sprint 3'!DoneDays-'Sprint 3'!TrendDays,1,'Sprint 3'!TrendDays),OFFSET($H20,0,'Sprint 3'!DoneDays-'Sprint 3'!TrendDays,1,'Sprint 3'!TrendDays),K20))</f>
        <v>#N/A</v>
      </c>
      <c r="L19" s="1" t="str">
        <f t="array" ref="L19">IF(TREND(OFFSET($H17,0,'Sprint 3'!DoneDays-'Sprint 3'!TrendDays,1,'Sprint 3'!TrendDays),OFFSET($H20,0,'Sprint 3'!DoneDays-'Sprint 3'!TrendDays,1,'Sprint 3'!TrendDays),L20)&lt;0,"",TREND(OFFSET($H17,0,'Sprint 3'!DoneDays-'Sprint 3'!TrendDays,1,'Sprint 3'!TrendDays),OFFSET($H20,0,'Sprint 3'!DoneDays-'Sprint 3'!TrendDays,1,'Sprint 3'!TrendDays),L20))</f>
        <v>#N/A</v>
      </c>
      <c r="M19" s="1" t="str">
        <f t="array" ref="M19">IF(TREND(OFFSET($H17,0,'Sprint 3'!DoneDays-'Sprint 3'!TrendDays,1,'Sprint 3'!TrendDays),OFFSET($H20,0,'Sprint 3'!DoneDays-'Sprint 3'!TrendDays,1,'Sprint 3'!TrendDays),M20)&lt;0,"",TREND(OFFSET($H17,0,'Sprint 3'!DoneDays-'Sprint 3'!TrendDays,1,'Sprint 3'!TrendDays),OFFSET($H20,0,'Sprint 3'!DoneDays-'Sprint 3'!TrendDays,1,'Sprint 3'!TrendDays),M20))</f>
        <v>#N/A</v>
      </c>
      <c r="N19" s="1" t="str">
        <f t="array" ref="N19">IF(TREND(OFFSET($H17,0,'Sprint 3'!DoneDays-'Sprint 3'!TrendDays,1,'Sprint 3'!TrendDays),OFFSET($H20,0,'Sprint 3'!DoneDays-'Sprint 3'!TrendDays,1,'Sprint 3'!TrendDays),N20)&lt;0,"",TREND(OFFSET($H17,0,'Sprint 3'!DoneDays-'Sprint 3'!TrendDays,1,'Sprint 3'!TrendDays),OFFSET($H20,0,'Sprint 3'!DoneDays-'Sprint 3'!TrendDays,1,'Sprint 3'!TrendDays),N20))</f>
        <v>#N/A</v>
      </c>
      <c r="O19" s="1" t="str">
        <f t="array" ref="O19">IF(TREND(OFFSET($H17,0,'Sprint 3'!DoneDays-'Sprint 3'!TrendDays,1,'Sprint 3'!TrendDays),OFFSET($H20,0,'Sprint 3'!DoneDays-'Sprint 3'!TrendDays,1,'Sprint 3'!TrendDays),O20)&lt;0,"",TREND(OFFSET($H17,0,'Sprint 3'!DoneDays-'Sprint 3'!TrendDays,1,'Sprint 3'!TrendDays),OFFSET($H20,0,'Sprint 3'!DoneDays-'Sprint 3'!TrendDays,1,'Sprint 3'!TrendDays),O20))</f>
        <v>#N/A</v>
      </c>
      <c r="P19" s="1" t="str">
        <f t="array" ref="P19">IF(TREND(OFFSET($H17,0,'Sprint 3'!DoneDays-'Sprint 3'!TrendDays,1,'Sprint 3'!TrendDays),OFFSET($H20,0,'Sprint 3'!DoneDays-'Sprint 3'!TrendDays,1,'Sprint 3'!TrendDays),P20)&lt;0,"",TREND(OFFSET($H17,0,'Sprint 3'!DoneDays-'Sprint 3'!TrendDays,1,'Sprint 3'!TrendDays),OFFSET($H20,0,'Sprint 3'!DoneDays-'Sprint 3'!TrendDays,1,'Sprint 3'!TrendDays),P20))</f>
        <v>#N/A</v>
      </c>
      <c r="Q19" s="1" t="str">
        <f t="array" ref="Q19">IF(TREND(OFFSET($H17,0,'Sprint 3'!DoneDays-'Sprint 3'!TrendDays,1,'Sprint 3'!TrendDays),OFFSET($H20,0,'Sprint 3'!DoneDays-'Sprint 3'!TrendDays,1,'Sprint 3'!TrendDays),Q20)&lt;0,"",TREND(OFFSET($H17,0,'Sprint 3'!DoneDays-'Sprint 3'!TrendDays,1,'Sprint 3'!TrendDays),OFFSET($H20,0,'Sprint 3'!DoneDays-'Sprint 3'!TrendDays,1,'Sprint 3'!TrendDays),Q20))</f>
        <v>#N/A</v>
      </c>
      <c r="R19" s="1" t="str">
        <f t="array" ref="R19">IF(TREND(OFFSET($H17,0,'Sprint 3'!DoneDays-'Sprint 3'!TrendDays,1,'Sprint 3'!TrendDays),OFFSET($H20,0,'Sprint 3'!DoneDays-'Sprint 3'!TrendDays,1,'Sprint 3'!TrendDays),R20)&lt;0,"",TREND(OFFSET($H17,0,'Sprint 3'!DoneDays-'Sprint 3'!TrendDays,1,'Sprint 3'!TrendDays),OFFSET($H20,0,'Sprint 3'!DoneDays-'Sprint 3'!TrendDays,1,'Sprint 3'!TrendDays),R20))</f>
        <v>#N/A</v>
      </c>
      <c r="S19" s="1" t="str">
        <f t="array" ref="S19">IF(TREND(OFFSET($H17,0,'Sprint 3'!DoneDays-'Sprint 3'!TrendDays,1,'Sprint 3'!TrendDays),OFFSET($H20,0,'Sprint 3'!DoneDays-'Sprint 3'!TrendDays,1,'Sprint 3'!TrendDays),S20)&lt;0,"",TREND(OFFSET($H17,0,'Sprint 3'!DoneDays-'Sprint 3'!TrendDays,1,'Sprint 3'!TrendDays),OFFSET($H20,0,'Sprint 3'!DoneDays-'Sprint 3'!TrendDays,1,'Sprint 3'!TrendDays),S20))</f>
        <v>#N/A</v>
      </c>
      <c r="T19" s="1" t="str">
        <f t="array" ref="T19">IF(TREND(OFFSET($H17,0,'Sprint 3'!DoneDays-'Sprint 3'!TrendDays,1,'Sprint 3'!TrendDays),OFFSET($H20,0,'Sprint 3'!DoneDays-'Sprint 3'!TrendDays,1,'Sprint 3'!TrendDays),T20)&lt;0,"",TREND(OFFSET($H17,0,'Sprint 3'!DoneDays-'Sprint 3'!TrendDays,1,'Sprint 3'!TrendDays),OFFSET($H20,0,'Sprint 3'!DoneDays-'Sprint 3'!TrendDays,1,'Sprint 3'!TrendDays),T20))</f>
        <v>#N/A</v>
      </c>
      <c r="U19" s="1" t="str">
        <f t="array" ref="U19">IF(TREND(OFFSET($H17,0,'Sprint 3'!DoneDays-'Sprint 3'!TrendDays,1,'Sprint 3'!TrendDays),OFFSET($H20,0,'Sprint 3'!DoneDays-'Sprint 3'!TrendDays,1,'Sprint 3'!TrendDays),U20)&lt;0,"",TREND(OFFSET($H17,0,'Sprint 3'!DoneDays-'Sprint 3'!TrendDays,1,'Sprint 3'!TrendDays),OFFSET($H20,0,'Sprint 3'!DoneDays-'Sprint 3'!TrendDays,1,'Sprint 3'!TrendDays),U20))</f>
        <v>#N/A</v>
      </c>
      <c r="V19" s="1" t="str">
        <f t="array" ref="V19">IF(TREND(OFFSET($H17,0,'Sprint 3'!DoneDays-'Sprint 3'!TrendDays,1,'Sprint 3'!TrendDays),OFFSET($H20,0,'Sprint 3'!DoneDays-'Sprint 3'!TrendDays,1,'Sprint 3'!TrendDays),V20)&lt;0,"",TREND(OFFSET($H17,0,'Sprint 3'!DoneDays-'Sprint 3'!TrendDays,1,'Sprint 3'!TrendDays),OFFSET($H20,0,'Sprint 3'!DoneDays-'Sprint 3'!TrendDays,1,'Sprint 3'!TrendDays),V20))</f>
        <v>#N/A</v>
      </c>
      <c r="W19" s="1" t="str">
        <f t="array" ref="W19">IF(TREND(OFFSET($H17,0,'Sprint 3'!DoneDays-'Sprint 3'!TrendDays,1,'Sprint 3'!TrendDays),OFFSET($H20,0,'Sprint 3'!DoneDays-'Sprint 3'!TrendDays,1,'Sprint 3'!TrendDays),W20)&lt;0,"",TREND(OFFSET($H17,0,'Sprint 3'!DoneDays-'Sprint 3'!TrendDays,1,'Sprint 3'!TrendDays),OFFSET($H20,0,'Sprint 3'!DoneDays-'Sprint 3'!TrendDays,1,'Sprint 3'!TrendDays),W20))</f>
        <v>#N/A</v>
      </c>
      <c r="X19" s="1" t="str">
        <f t="array" ref="X19">IF(TREND(OFFSET($H17,0,'Sprint 3'!DoneDays-'Sprint 3'!TrendDays,1,'Sprint 3'!TrendDays),OFFSET($H20,0,'Sprint 3'!DoneDays-'Sprint 3'!TrendDays,1,'Sprint 3'!TrendDays),X20)&lt;0,"",TREND(OFFSET($H17,0,'Sprint 3'!DoneDays-'Sprint 3'!TrendDays,1,'Sprint 3'!TrendDays),OFFSET($H20,0,'Sprint 3'!DoneDays-'Sprint 3'!TrendDays,1,'Sprint 3'!TrendDays),X20))</f>
        <v>#N/A</v>
      </c>
      <c r="Y19" s="1" t="str">
        <f t="array" ref="Y19">IF(TREND(OFFSET($H17,0,'Sprint 3'!DoneDays-'Sprint 3'!TrendDays,1,'Sprint 3'!TrendDays),OFFSET($H20,0,'Sprint 3'!DoneDays-'Sprint 3'!TrendDays,1,'Sprint 3'!TrendDays),Y20)&lt;0,"",TREND(OFFSET($H17,0,'Sprint 3'!DoneDays-'Sprint 3'!TrendDays,1,'Sprint 3'!TrendDays),OFFSET($H20,0,'Sprint 3'!DoneDays-'Sprint 3'!TrendDays,1,'Sprint 3'!TrendDays),Y20))</f>
        <v>#N/A</v>
      </c>
      <c r="Z19" s="1" t="str">
        <f t="array" ref="Z19">IF(TREND(OFFSET($H17,0,'Sprint 3'!DoneDays-'Sprint 3'!TrendDays,1,'Sprint 3'!TrendDays),OFFSET($H20,0,'Sprint 3'!DoneDays-'Sprint 3'!TrendDays,1,'Sprint 3'!TrendDays),Z20)&lt;0,"",TREND(OFFSET($H17,0,'Sprint 3'!DoneDays-'Sprint 3'!TrendDays,1,'Sprint 3'!TrendDays),OFFSET($H20,0,'Sprint 3'!DoneDays-'Sprint 3'!TrendDays,1,'Sprint 3'!TrendDays),Z20))</f>
        <v>#N/A</v>
      </c>
      <c r="AA19" s="1" t="str">
        <f t="array" ref="AA19">IF(TREND(OFFSET($H17,0,'Sprint 3'!DoneDays-'Sprint 3'!TrendDays,1,'Sprint 3'!TrendDays),OFFSET($H20,0,'Sprint 3'!DoneDays-'Sprint 3'!TrendDays,1,'Sprint 3'!TrendDays),AA20)&lt;0,"",TREND(OFFSET($H17,0,'Sprint 3'!DoneDays-'Sprint 3'!TrendDays,1,'Sprint 3'!TrendDays),OFFSET($H20,0,'Sprint 3'!DoneDays-'Sprint 3'!TrendDays,1,'Sprint 3'!TrendDays),AA20))</f>
        <v>#N/A</v>
      </c>
      <c r="AB19" s="1" t="str">
        <f t="array" ref="AB19">IF(TREND(OFFSET($H17,0,'Sprint 3'!DoneDays-'Sprint 3'!TrendDays,1,'Sprint 3'!TrendDays),OFFSET($H20,0,'Sprint 3'!DoneDays-'Sprint 3'!TrendDays,1,'Sprint 3'!TrendDays),AB20)&lt;0,"",TREND(OFFSET($H17,0,'Sprint 3'!DoneDays-'Sprint 3'!TrendDays,1,'Sprint 3'!TrendDays),OFFSET($H20,0,'Sprint 3'!DoneDays-'Sprint 3'!TrendDays,1,'Sprint 3'!TrendDays),AB20))</f>
        <v>#N/A</v>
      </c>
      <c r="AC19" s="1" t="str">
        <f t="array" ref="AC19">IF(TREND(OFFSET($H17,0,'Sprint 3'!DoneDays-'Sprint 3'!TrendDays,1,'Sprint 3'!TrendDays),OFFSET($H20,0,'Sprint 3'!DoneDays-'Sprint 3'!TrendDays,1,'Sprint 3'!TrendDays),AC20)&lt;0,"",TREND(OFFSET($H17,0,'Sprint 3'!DoneDays-'Sprint 3'!TrendDays,1,'Sprint 3'!TrendDays),OFFSET($H20,0,'Sprint 3'!DoneDays-'Sprint 3'!TrendDays,1,'Sprint 3'!TrendDays),AC20))</f>
        <v>#N/A</v>
      </c>
      <c r="AD19" s="1" t="str">
        <f t="array" ref="AD19">IF(TREND(OFFSET($H17,0,'Sprint 3'!DoneDays-'Sprint 3'!TrendDays,1,'Sprint 3'!TrendDays),OFFSET($H20,0,'Sprint 3'!DoneDays-'Sprint 3'!TrendDays,1,'Sprint 3'!TrendDays),AD20)&lt;0,"",TREND(OFFSET($H17,0,'Sprint 3'!DoneDays-'Sprint 3'!TrendDays,1,'Sprint 3'!TrendDays),OFFSET($H20,0,'Sprint 3'!DoneDays-'Sprint 3'!TrendDays,1,'Sprint 3'!TrendDays),AD20))</f>
        <v>#N/A</v>
      </c>
      <c r="AE19" s="1" t="str">
        <f t="array" ref="AE19">IF(TREND(OFFSET($H17,0,'Sprint 3'!DoneDays-'Sprint 3'!TrendDays,1,'Sprint 3'!TrendDays),OFFSET($H20,0,'Sprint 3'!DoneDays-'Sprint 3'!TrendDays,1,'Sprint 3'!TrendDays),AE20)&lt;0,"",TREND(OFFSET($H17,0,'Sprint 3'!DoneDays-'Sprint 3'!TrendDays,1,'Sprint 3'!TrendDays),OFFSET($H20,0,'Sprint 3'!DoneDays-'Sprint 3'!TrendDays,1,'Sprint 3'!TrendDays),AE20))</f>
        <v>#N/A</v>
      </c>
      <c r="AF19" s="1" t="str">
        <f t="array" ref="AF19">IF(TREND(OFFSET($H17,0,'Sprint 3'!DoneDays-'Sprint 3'!TrendDays,1,'Sprint 3'!TrendDays),OFFSET($H20,0,'Sprint 3'!DoneDays-'Sprint 3'!TrendDays,1,'Sprint 3'!TrendDays),AF20)&lt;0,"",TREND(OFFSET($H17,0,'Sprint 3'!DoneDays-'Sprint 3'!TrendDays,1,'Sprint 3'!TrendDays),OFFSET($H20,0,'Sprint 3'!DoneDays-'Sprint 3'!TrendDays,1,'Sprint 3'!TrendDays),AF20))</f>
        <v>#N/A</v>
      </c>
    </row>
    <row r="20" ht="12.75" hidden="1" customHeight="1">
      <c r="C20" s="28" t="s">
        <v>13</v>
      </c>
      <c r="E20" s="24" t="s">
        <v>14</v>
      </c>
      <c r="F20" s="1">
        <f>IF('Sprint 3'!DoneDays&gt;D17,D17,'Sprint 3'!DoneDays)</f>
        <v>1</v>
      </c>
      <c r="G20" s="1"/>
      <c r="H20" s="1">
        <f>IF('Sprint 3'!DoneDays&gt;G20,G20+1,"")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25" t="s">
        <v>15</v>
      </c>
      <c r="C21" s="29" t="s">
        <v>16</v>
      </c>
      <c r="D21" s="30" t="s">
        <v>17</v>
      </c>
      <c r="E21" s="30" t="s">
        <v>18</v>
      </c>
      <c r="F21" s="30" t="s">
        <v>19</v>
      </c>
      <c r="G21" s="30" t="s">
        <v>20</v>
      </c>
      <c r="H21" s="30">
        <v>1.0</v>
      </c>
      <c r="I21" s="30">
        <f t="shared" ref="I21:AF21" si="1">IF($D$16&gt;H21,H21+1,"")</f>
        <v>2</v>
      </c>
      <c r="J21" s="30">
        <f t="shared" si="1"/>
        <v>3</v>
      </c>
      <c r="K21" s="30">
        <f t="shared" si="1"/>
        <v>4</v>
      </c>
      <c r="L21" s="30">
        <f t="shared" si="1"/>
        <v>5</v>
      </c>
      <c r="M21" s="30">
        <f t="shared" si="1"/>
        <v>6</v>
      </c>
      <c r="N21" s="30">
        <f t="shared" si="1"/>
        <v>7</v>
      </c>
      <c r="O21" s="30">
        <f t="shared" si="1"/>
        <v>8</v>
      </c>
      <c r="P21" s="30">
        <f t="shared" si="1"/>
        <v>9</v>
      </c>
      <c r="Q21" s="30">
        <f t="shared" si="1"/>
        <v>10</v>
      </c>
      <c r="R21" s="30">
        <f t="shared" si="1"/>
        <v>11</v>
      </c>
      <c r="S21" s="30">
        <f t="shared" si="1"/>
        <v>12</v>
      </c>
      <c r="T21" s="30">
        <f t="shared" si="1"/>
        <v>13</v>
      </c>
      <c r="U21" s="30">
        <f t="shared" si="1"/>
        <v>14</v>
      </c>
      <c r="V21" s="30">
        <f t="shared" si="1"/>
        <v>15</v>
      </c>
      <c r="W21" s="30">
        <f t="shared" si="1"/>
        <v>16</v>
      </c>
      <c r="X21" s="30" t="str">
        <f t="shared" si="1"/>
        <v/>
      </c>
      <c r="Y21" s="30" t="str">
        <f t="shared" si="1"/>
        <v/>
      </c>
      <c r="Z21" s="30" t="str">
        <f t="shared" si="1"/>
        <v/>
      </c>
      <c r="AA21" s="30" t="str">
        <f t="shared" si="1"/>
        <v/>
      </c>
      <c r="AB21" s="30" t="str">
        <f t="shared" si="1"/>
        <v/>
      </c>
      <c r="AC21" s="30" t="str">
        <f t="shared" si="1"/>
        <v/>
      </c>
      <c r="AD21" s="30" t="str">
        <f t="shared" si="1"/>
        <v/>
      </c>
      <c r="AE21" s="30" t="str">
        <f t="shared" si="1"/>
        <v/>
      </c>
      <c r="AF21" s="30" t="str">
        <f t="shared" si="1"/>
        <v/>
      </c>
    </row>
    <row r="22" ht="12.75" hidden="1" customHeight="1">
      <c r="B22" s="31" t="s">
        <v>79</v>
      </c>
      <c r="C22" s="32" t="s">
        <v>80</v>
      </c>
      <c r="D22" s="38" t="s">
        <v>81</v>
      </c>
      <c r="E22" s="24"/>
      <c r="F22" s="24" t="s">
        <v>25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ht="12.75" hidden="1" customHeight="1">
      <c r="B23" s="31" t="s">
        <v>82</v>
      </c>
      <c r="C23" s="32" t="s">
        <v>83</v>
      </c>
      <c r="D23" s="38" t="s">
        <v>81</v>
      </c>
      <c r="E23" s="24"/>
      <c r="F23" s="24" t="s">
        <v>25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ht="12.75" hidden="1" customHeight="1">
      <c r="B24" s="31" t="s">
        <v>84</v>
      </c>
      <c r="C24" s="32" t="s">
        <v>85</v>
      </c>
      <c r="D24" s="38" t="s">
        <v>81</v>
      </c>
      <c r="E24" s="24"/>
      <c r="F24" s="24" t="s">
        <v>25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12.75" hidden="1" customHeight="1">
      <c r="B25" s="31" t="s">
        <v>86</v>
      </c>
      <c r="C25" s="32" t="s">
        <v>87</v>
      </c>
      <c r="D25" s="38" t="s">
        <v>81</v>
      </c>
      <c r="E25" s="24"/>
      <c r="F25" s="24" t="s">
        <v>25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12.75" customHeight="1">
      <c r="B26" s="31" t="s">
        <v>88</v>
      </c>
      <c r="C26" s="32" t="s">
        <v>89</v>
      </c>
      <c r="D26" s="38" t="s">
        <v>90</v>
      </c>
      <c r="E26" s="34" t="s">
        <v>91</v>
      </c>
      <c r="F26" s="24" t="s">
        <v>25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12.75" customHeight="1">
      <c r="B27" s="31" t="s">
        <v>92</v>
      </c>
      <c r="C27" s="32" t="s">
        <v>93</v>
      </c>
      <c r="D27" s="38" t="s">
        <v>90</v>
      </c>
      <c r="E27" s="34" t="s">
        <v>91</v>
      </c>
      <c r="F27" s="24" t="s">
        <v>25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ht="12.75" customHeight="1">
      <c r="B28" s="31" t="s">
        <v>94</v>
      </c>
      <c r="C28" s="32" t="s">
        <v>95</v>
      </c>
      <c r="D28" s="38" t="s">
        <v>90</v>
      </c>
      <c r="E28" s="34" t="s">
        <v>96</v>
      </c>
      <c r="F28" s="24" t="s">
        <v>25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ht="12.75" customHeight="1">
      <c r="B29" s="31" t="s">
        <v>97</v>
      </c>
      <c r="C29" s="32" t="s">
        <v>98</v>
      </c>
      <c r="D29" s="38" t="s">
        <v>90</v>
      </c>
      <c r="E29" s="34" t="s">
        <v>96</v>
      </c>
      <c r="F29" s="24" t="s">
        <v>25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ht="12.75" customHeight="1">
      <c r="B30" s="31" t="s">
        <v>99</v>
      </c>
      <c r="C30" s="32" t="s">
        <v>100</v>
      </c>
      <c r="D30" s="38" t="s">
        <v>101</v>
      </c>
      <c r="E30" s="34" t="s">
        <v>96</v>
      </c>
      <c r="F30" s="24" t="s">
        <v>25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ht="12.75" customHeight="1">
      <c r="B31" s="31" t="s">
        <v>102</v>
      </c>
      <c r="C31" s="32" t="s">
        <v>103</v>
      </c>
      <c r="D31" s="38" t="s">
        <v>101</v>
      </c>
      <c r="E31" s="34" t="s">
        <v>96</v>
      </c>
      <c r="F31" s="24" t="s">
        <v>25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ht="12.75" customHeight="1">
      <c r="B32" s="31" t="s">
        <v>104</v>
      </c>
      <c r="C32" s="32" t="s">
        <v>105</v>
      </c>
      <c r="D32" s="38" t="s">
        <v>101</v>
      </c>
      <c r="E32" s="34" t="s">
        <v>91</v>
      </c>
      <c r="F32" s="24" t="s">
        <v>25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ht="12.75" customHeight="1">
      <c r="B33" s="31" t="s">
        <v>106</v>
      </c>
      <c r="C33" s="32" t="s">
        <v>107</v>
      </c>
      <c r="D33" s="38" t="s">
        <v>101</v>
      </c>
      <c r="E33" s="34" t="s">
        <v>91</v>
      </c>
      <c r="F33" s="24" t="s">
        <v>25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ht="12.75" customHeight="1">
      <c r="B34" s="39"/>
      <c r="C34" s="40"/>
      <c r="D34" s="42"/>
      <c r="F34" s="2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ht="12.75" customHeight="1">
      <c r="B35" s="39"/>
      <c r="C35" s="40"/>
      <c r="D35" s="42"/>
      <c r="F35" s="2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ht="12.75" customHeight="1">
      <c r="B36" s="39"/>
      <c r="C36" s="40"/>
      <c r="D36" s="42"/>
      <c r="F36" s="2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ht="12.75" customHeight="1">
      <c r="B37" s="39"/>
      <c r="C37" s="40"/>
      <c r="D37" s="42"/>
      <c r="F37" s="2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ht="12.75" customHeight="1">
      <c r="B38" s="39"/>
      <c r="C38" s="40"/>
      <c r="D38" s="42"/>
      <c r="F38" s="2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ht="12.75" customHeight="1">
      <c r="B39" s="39"/>
      <c r="C39" s="40"/>
      <c r="D39" s="42"/>
      <c r="F39" s="2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ht="12.75" customHeight="1">
      <c r="B40" s="39"/>
      <c r="C40" s="40"/>
      <c r="D40" s="42"/>
      <c r="F40" s="2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ht="12.75" customHeight="1">
      <c r="B41" s="39"/>
      <c r="C41" s="40"/>
      <c r="D41" s="42"/>
      <c r="F41" s="2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ht="12.75" customHeight="1">
      <c r="B42" s="39"/>
      <c r="C42" s="40"/>
      <c r="D42" s="42"/>
      <c r="F42" s="2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ht="12.75" customHeight="1">
      <c r="B43" s="39"/>
      <c r="C43" s="46"/>
      <c r="D43" s="42"/>
      <c r="F43" s="2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ht="12.75" customHeight="1">
      <c r="D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ht="12.75" customHeight="1">
      <c r="D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ht="12.75" customHeight="1">
      <c r="D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ht="12.75" customHeight="1">
      <c r="D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ht="12.75" customHeight="1">
      <c r="D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ht="12.75" customHeight="1">
      <c r="D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ht="12.75" customHeight="1">
      <c r="D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ht="12.75" customHeight="1">
      <c r="D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ht="12.75" customHeight="1">
      <c r="D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ht="12.75" customHeight="1">
      <c r="D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ht="12.75" customHeight="1">
      <c r="D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ht="12.75" customHeight="1">
      <c r="D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ht="12.75" customHeight="1">
      <c r="D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12.75" customHeight="1">
      <c r="D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12.75" customHeight="1">
      <c r="D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12.75" customHeight="1">
      <c r="D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12.75" customHeight="1">
      <c r="D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12.75" customHeight="1">
      <c r="D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12.75" customHeight="1">
      <c r="D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12.75" customHeight="1">
      <c r="D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12.75" customHeight="1">
      <c r="D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2.75" customHeight="1">
      <c r="D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D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</sheetData>
  <mergeCells count="3">
    <mergeCell ref="D3:H3"/>
    <mergeCell ref="D4:H4"/>
    <mergeCell ref="D5:H5"/>
  </mergeCells>
  <conditionalFormatting sqref="C26:K43 L22:AF43">
    <cfRule type="expression" dxfId="0" priority="1" stopIfTrue="1">
      <formula>$F22="Done"</formula>
    </cfRule>
  </conditionalFormatting>
  <conditionalFormatting sqref="C26:K43 L22:AF43">
    <cfRule type="expression" dxfId="1" priority="2" stopIfTrue="1">
      <formula>$F22="Ongoing"</formula>
    </cfRule>
  </conditionalFormatting>
  <conditionalFormatting sqref="B22:AF43">
    <cfRule type="expression" dxfId="0" priority="3" stopIfTrue="1">
      <formula>$F22="Terminado"</formula>
    </cfRule>
  </conditionalFormatting>
  <conditionalFormatting sqref="B22:AF43">
    <cfRule type="expression" dxfId="1" priority="4" stopIfTrue="1">
      <formula>$F22="En Progreso"</formula>
    </cfRule>
  </conditionalFormatting>
  <dataValidations>
    <dataValidation type="list" allowBlank="1" sqref="F10:F15 F22:F43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75.88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15.0" customHeight="1">
      <c r="B3" s="7"/>
      <c r="C3" s="8" t="s">
        <v>0</v>
      </c>
      <c r="D3" s="9"/>
      <c r="E3" s="10"/>
      <c r="F3" s="10"/>
      <c r="G3" s="10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ht="15.0" customHeight="1">
      <c r="B4" s="7"/>
      <c r="C4" s="8" t="s">
        <v>1</v>
      </c>
      <c r="D4" s="9"/>
      <c r="E4" s="10"/>
      <c r="F4" s="10"/>
      <c r="G4" s="10"/>
      <c r="H4" s="11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ht="15.0" customHeight="1">
      <c r="B5" s="7"/>
      <c r="C5" s="8" t="s">
        <v>2</v>
      </c>
      <c r="D5" s="9"/>
      <c r="E5" s="10"/>
      <c r="F5" s="10"/>
      <c r="G5" s="10"/>
      <c r="H5" s="1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5.0" customHeight="1">
      <c r="B6" s="15"/>
      <c r="C6" s="16"/>
      <c r="D6" s="17"/>
      <c r="E6" s="17"/>
      <c r="F6" s="17"/>
      <c r="G6" s="17"/>
      <c r="H6" s="17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8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ht="10.5" customHeight="1">
      <c r="A7" s="23"/>
      <c r="B7" s="43"/>
      <c r="C7" s="23"/>
      <c r="D7" s="44"/>
      <c r="E7" s="44"/>
      <c r="F7" s="44"/>
      <c r="G7" s="44"/>
      <c r="H7" s="44"/>
      <c r="I7" s="43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3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23"/>
    </row>
    <row r="8" ht="12.75" customHeight="1">
      <c r="A8" s="23"/>
      <c r="B8" s="23"/>
      <c r="C8" s="21">
        <v>4.0</v>
      </c>
      <c r="D8" s="22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</row>
    <row r="9" ht="12.75" customHeight="1">
      <c r="D9" s="1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</row>
    <row r="10" ht="12.75" customHeight="1">
      <c r="D10" s="1"/>
      <c r="F10" s="2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5"/>
      <c r="C16" s="25" t="s">
        <v>56</v>
      </c>
      <c r="D16" s="1">
        <v>15.0</v>
      </c>
      <c r="E16" s="25"/>
      <c r="F16" s="26"/>
      <c r="G16" s="25" t="s">
        <v>4</v>
      </c>
      <c r="H16" s="25" t="s">
        <v>5</v>
      </c>
      <c r="I16" s="25"/>
      <c r="J16" s="25"/>
      <c r="K16" s="25"/>
      <c r="L16" s="25"/>
      <c r="M16" s="25"/>
      <c r="N16" s="25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</row>
    <row r="17" ht="12.75" customHeight="1">
      <c r="B17" s="25"/>
      <c r="C17" s="25" t="s">
        <v>6</v>
      </c>
      <c r="D17" s="1">
        <v>15.0</v>
      </c>
      <c r="E17" s="25" t="s">
        <v>7</v>
      </c>
      <c r="F17" s="25" t="s">
        <v>8</v>
      </c>
      <c r="G17" s="27">
        <f>SUM(OFFSET(G21,1,0,'Sprint 4'!TaskRows,1))</f>
        <v>0</v>
      </c>
      <c r="H17" s="27">
        <f>IF(AND(SUM(OFFSET(H21,1,0,'Sprint 4'!TaskRows,1))=0),0,SUM(OFFSET(H21,1,0,'Sprint 4'!TaskRows,1)))</f>
        <v>0</v>
      </c>
      <c r="I17" s="27" t="str">
        <f>IF(AND(SUM(OFFSET(I21,1,0,'Sprint 4'!TaskRows,1))=0),"",SUM(OFFSET(I21,1,0,'Sprint 4'!TaskRows,1)))</f>
        <v/>
      </c>
      <c r="J17" s="27" t="str">
        <f>IF(AND(SUM(OFFSET(J21,1,0,'Sprint 4'!TaskRows,1))=0),"",SUM(OFFSET(J21,1,0,'Sprint 4'!TaskRows,1)))</f>
        <v/>
      </c>
      <c r="K17" s="27" t="str">
        <f>IF(AND(SUM(OFFSET(K21,1,0,'Sprint 4'!TaskRows,1))=0),"",SUM(OFFSET(K21,1,0,'Sprint 4'!TaskRows,1)))</f>
        <v/>
      </c>
      <c r="L17" s="27" t="str">
        <f>IF(AND(SUM(OFFSET(L21,1,0,'Sprint 4'!TaskRows,1))=0),"",SUM(OFFSET(L21,1,0,'Sprint 4'!TaskRows,1)))</f>
        <v/>
      </c>
      <c r="M17" s="27" t="str">
        <f>IF(AND(SUM(OFFSET(M21,1,0,'Sprint 4'!TaskRows,1))=0),"",SUM(OFFSET(M21,1,0,'Sprint 4'!TaskRows,1)))</f>
        <v/>
      </c>
      <c r="N17" s="27" t="str">
        <f>IF(AND(SUM(OFFSET(N21,1,0,'Sprint 4'!TaskRows,1))=0),"",SUM(OFFSET(N21,1,0,'Sprint 4'!TaskRows,1)))</f>
        <v/>
      </c>
      <c r="O17" s="27" t="str">
        <f>IF(AND(SUM(OFFSET(O21,1,0,'Sprint 4'!TaskRows,1))=0),"",SUM(OFFSET(O21,1,0,'Sprint 4'!TaskRows,1)))</f>
        <v/>
      </c>
      <c r="P17" s="27" t="str">
        <f>IF(AND(SUM(OFFSET(P21,1,0,'Sprint 4'!TaskRows,1))=0),"",SUM(OFFSET(P21,1,0,'Sprint 4'!TaskRows,1)))</f>
        <v/>
      </c>
      <c r="Q17" s="27" t="str">
        <f>IF(AND(SUM(OFFSET(Q21,1,0,'Sprint 4'!TaskRows,1))=0),"",SUM(OFFSET(Q21,1,0,'Sprint 4'!TaskRows,1)))</f>
        <v/>
      </c>
      <c r="R17" s="27" t="str">
        <f>IF(AND(SUM(OFFSET(R21,1,0,'Sprint 4'!TaskRows,1))=0),"",SUM(OFFSET(R21,1,0,'Sprint 4'!TaskRows,1)))</f>
        <v/>
      </c>
      <c r="S17" s="27" t="str">
        <f>IF(AND(SUM(OFFSET(S21,1,0,'Sprint 4'!TaskRows,1))=0),"",SUM(OFFSET(S21,1,0,'Sprint 4'!TaskRows,1)))</f>
        <v/>
      </c>
      <c r="T17" s="27" t="str">
        <f>IF(AND(SUM(OFFSET(T21,1,0,'Sprint 4'!TaskRows,1))=0),"",SUM(OFFSET(T21,1,0,'Sprint 4'!TaskRows,1)))</f>
        <v/>
      </c>
      <c r="U17" s="27" t="str">
        <f>IF(AND(SUM(OFFSET(U21,1,0,'Sprint 4'!TaskRows,1))=0),"",SUM(OFFSET(U21,1,0,'Sprint 4'!TaskRows,1)))</f>
        <v/>
      </c>
      <c r="V17" s="27" t="str">
        <f>IF(AND(SUM(OFFSET(V21,1,0,'Sprint 4'!TaskRows,1))=0),"",SUM(OFFSET(V21,1,0,'Sprint 4'!TaskRows,1)))</f>
        <v/>
      </c>
      <c r="W17" s="27" t="str">
        <f>IF(AND(SUM(OFFSET(W21,1,0,'Sprint 4'!TaskRows,1))=0),"",SUM(OFFSET(W21,1,0,'Sprint 4'!TaskRows,1)))</f>
        <v/>
      </c>
      <c r="X17" s="27" t="str">
        <f>IF(AND(SUM(OFFSET(X21,1,0,'Sprint 4'!TaskRows,1))=0),"",SUM(OFFSET(X21,1,0,'Sprint 4'!TaskRows,1)))</f>
        <v/>
      </c>
      <c r="Y17" s="27" t="str">
        <f>IF(AND(SUM(OFFSET(Y21,1,0,'Sprint 4'!TaskRows,1))=0),"",SUM(OFFSET(Y21,1,0,'Sprint 4'!TaskRows,1)))</f>
        <v/>
      </c>
      <c r="Z17" s="27" t="str">
        <f>IF(AND(SUM(OFFSET(Z21,1,0,'Sprint 4'!TaskRows,1))=0),"",SUM(OFFSET(Z21,1,0,'Sprint 4'!TaskRows,1)))</f>
        <v/>
      </c>
      <c r="AA17" s="27" t="str">
        <f>IF(AND(SUM(OFFSET(AA21,1,0,'Sprint 4'!TaskRows,1))=0),"",SUM(OFFSET(AA21,1,0,'Sprint 4'!TaskRows,1)))</f>
        <v/>
      </c>
      <c r="AB17" s="27" t="str">
        <f>IF(AND(SUM(OFFSET(AB21,1,0,'Sprint 4'!TaskRows,1))=0),"",SUM(OFFSET(AB21,1,0,'Sprint 4'!TaskRows,1)))</f>
        <v/>
      </c>
      <c r="AC17" s="27" t="str">
        <f>IF(AND(SUM(OFFSET(AC21,1,0,'Sprint 4'!TaskRows,1))=0),"",SUM(OFFSET(AC21,1,0,'Sprint 4'!TaskRows,1)))</f>
        <v/>
      </c>
      <c r="AD17" s="27" t="str">
        <f>IF(AND(SUM(OFFSET(AD21,1,0,'Sprint 4'!TaskRows,1))=0),"",SUM(OFFSET(AD21,1,0,'Sprint 4'!TaskRows,1)))</f>
        <v/>
      </c>
      <c r="AE17" s="27" t="str">
        <f>IF(AND(SUM(OFFSET(AE21,1,0,'Sprint 4'!TaskRows,1))=0),"",SUM(OFFSET(AE21,1,0,'Sprint 4'!TaskRows,1)))</f>
        <v/>
      </c>
      <c r="AF17" s="27" t="str">
        <f>IF(AND(SUM(OFFSET(AF21,1,0,'Sprint 4'!TaskRows,1))=0),"",SUM(OFFSET(AF21,1,0,'Sprint 4'!TaskRows,1)))</f>
        <v/>
      </c>
    </row>
    <row r="18" ht="12.75" hidden="1" customHeight="1">
      <c r="C18" s="24" t="s">
        <v>9</v>
      </c>
      <c r="D18" s="1">
        <f>IF(COUNTA(C22:C207)=0,1,COUNTA(C22:C207))</f>
        <v>8</v>
      </c>
      <c r="E18" s="24" t="s">
        <v>10</v>
      </c>
      <c r="F18" s="1">
        <f>IF(COUNTIF(H17:AF17,"&gt;0")=0,1,COUNTIF(H17:AF17,"&gt;0"))</f>
        <v>1</v>
      </c>
      <c r="G18" s="1"/>
      <c r="H18" s="1">
        <f>IF(H21="","",$G17-$G17/($D16-1)*(H21-1))</f>
        <v>0</v>
      </c>
      <c r="I18" s="1">
        <f>IF(I21="","",'Sprint 4'!TotalEffort-'Sprint 4'!TotalEffort/('Sprint 4'!ImplementationDays)*(I21-1))</f>
        <v>0</v>
      </c>
      <c r="J18" s="1">
        <f>IF(J21="","",'Sprint 4'!TotalEffort-'Sprint 4'!TotalEffort/('Sprint 4'!ImplementationDays)*(J21-1))</f>
        <v>0</v>
      </c>
      <c r="K18" s="1">
        <f>IF(K21="","",'Sprint 4'!TotalEffort-'Sprint 4'!TotalEffort/('Sprint 4'!ImplementationDays)*(K21-1))</f>
        <v>0</v>
      </c>
      <c r="L18" s="1">
        <f>IF(L21="","",'Sprint 4'!TotalEffort-'Sprint 4'!TotalEffort/('Sprint 4'!ImplementationDays)*(L21-1))</f>
        <v>0</v>
      </c>
      <c r="M18" s="1">
        <f>IF(M21="","",'Sprint 4'!TotalEffort-'Sprint 4'!TotalEffort/('Sprint 4'!ImplementationDays)*(M21-1))</f>
        <v>0</v>
      </c>
      <c r="N18" s="1">
        <f>IF(N21="","",'Sprint 4'!TotalEffort-'Sprint 4'!TotalEffort/('Sprint 4'!ImplementationDays)*(N21-1))</f>
        <v>0</v>
      </c>
      <c r="O18" s="1">
        <f>IF(O21="","",'Sprint 4'!TotalEffort-'Sprint 4'!TotalEffort/('Sprint 4'!ImplementationDays)*(O21-1))</f>
        <v>0</v>
      </c>
      <c r="P18" s="1">
        <f>IF(P21="","",'Sprint 4'!TotalEffort-'Sprint 4'!TotalEffort/('Sprint 4'!ImplementationDays)*(P21-1))</f>
        <v>0</v>
      </c>
      <c r="Q18" s="1">
        <f>IF(Q21="","",'Sprint 4'!TotalEffort-'Sprint 4'!TotalEffort/('Sprint 4'!ImplementationDays)*(Q21-1))</f>
        <v>0</v>
      </c>
      <c r="R18" s="1">
        <f>IF(R21="","",'Sprint 4'!TotalEffort-'Sprint 4'!TotalEffort/('Sprint 4'!ImplementationDays)*(R21-1))</f>
        <v>0</v>
      </c>
      <c r="S18" s="1">
        <f>IF(S21="","",'Sprint 4'!TotalEffort-'Sprint 4'!TotalEffort/('Sprint 4'!ImplementationDays)*(S21-1))</f>
        <v>0</v>
      </c>
      <c r="T18" s="1">
        <f>IF(T21="","",'Sprint 4'!TotalEffort-'Sprint 4'!TotalEffort/('Sprint 4'!ImplementationDays)*(T21-1))</f>
        <v>0</v>
      </c>
      <c r="U18" s="1">
        <f>IF(U21="","",'Sprint 4'!TotalEffort-'Sprint 4'!TotalEffort/('Sprint 4'!ImplementationDays)*(U21-1))</f>
        <v>0</v>
      </c>
      <c r="V18" s="1">
        <f>IF(V21="","",'Sprint 4'!TotalEffort-'Sprint 4'!TotalEffort/('Sprint 4'!ImplementationDays)*(V21-1))</f>
        <v>0</v>
      </c>
      <c r="W18" s="1" t="str">
        <f>IF(W21="","",'Sprint 4'!TotalEffort-'Sprint 4'!TotalEffort/('Sprint 4'!ImplementationDays)*(W21-1))</f>
        <v/>
      </c>
      <c r="X18" s="1" t="str">
        <f>IF(X21="","",'Sprint 4'!TotalEffort-'Sprint 4'!TotalEffort/('Sprint 4'!ImplementationDays)*(X21-1))</f>
        <v/>
      </c>
      <c r="Y18" s="1" t="str">
        <f>IF(Y21="","",'Sprint 4'!TotalEffort-'Sprint 4'!TotalEffort/('Sprint 4'!ImplementationDays)*(Y21-1))</f>
        <v/>
      </c>
      <c r="Z18" s="1" t="str">
        <f>IF(Z21="","",'Sprint 4'!TotalEffort-'Sprint 4'!TotalEffort/('Sprint 4'!ImplementationDays)*(Z21-1))</f>
        <v/>
      </c>
      <c r="AA18" s="1" t="str">
        <f>IF(AA21="","",'Sprint 4'!TotalEffort-'Sprint 4'!TotalEffort/('Sprint 4'!ImplementationDays)*(AA21-1))</f>
        <v/>
      </c>
      <c r="AB18" s="1" t="str">
        <f>IF(AB21="","",'Sprint 4'!TotalEffort-'Sprint 4'!TotalEffort/('Sprint 4'!ImplementationDays)*(AB21-1))</f>
        <v/>
      </c>
      <c r="AC18" s="1" t="str">
        <f>IF(AC21="","",'Sprint 4'!TotalEffort-'Sprint 4'!TotalEffort/('Sprint 4'!ImplementationDays)*(AC21-1))</f>
        <v/>
      </c>
      <c r="AD18" s="1" t="str">
        <f>IF(AD21="","",'Sprint 4'!TotalEffort-'Sprint 4'!TotalEffort/('Sprint 4'!ImplementationDays)*(AD21-1))</f>
        <v/>
      </c>
      <c r="AE18" s="1" t="str">
        <f>IF(AE21="","",'Sprint 4'!TotalEffort-'Sprint 4'!TotalEffort/('Sprint 4'!ImplementationDays)*(AE21-1))</f>
        <v/>
      </c>
      <c r="AF18" s="1" t="str">
        <f>IF(AF21="","",'Sprint 4'!TotalEffort-'Sprint 4'!TotalEffort/('Sprint 4'!ImplementationDays)*(AF21-1))</f>
        <v/>
      </c>
    </row>
    <row r="19" ht="12.75" hidden="1" customHeight="1">
      <c r="C19" s="28" t="s">
        <v>11</v>
      </c>
      <c r="E19" s="24" t="s">
        <v>12</v>
      </c>
      <c r="F19" s="1"/>
      <c r="G19" s="1"/>
      <c r="H19" s="1" t="str">
        <f t="array" ref="H19">IF(TREND(OFFSET($H17,0,'Sprint 4'!DoneDays-'Sprint 4'!TrendDays,1,'Sprint 4'!TrendDays),OFFSET($H20,0,'Sprint 4'!DoneDays-'Sprint 4'!TrendDays,1,'Sprint 4'!TrendDays),H20)&lt;0,"",TREND(OFFSET($H17,0,'Sprint 4'!DoneDays-'Sprint 4'!TrendDays,1,'Sprint 4'!TrendDays),OFFSET($H20,0,'Sprint 4'!DoneDays-'Sprint 4'!TrendDays,1,'Sprint 4'!TrendDays),H20))</f>
        <v>#N/A</v>
      </c>
      <c r="I19" s="1" t="str">
        <f t="array" ref="I19">IF(TREND(OFFSET($H17,0,'Sprint 4'!DoneDays-'Sprint 4'!TrendDays,1,'Sprint 4'!TrendDays),OFFSET($H20,0,'Sprint 4'!DoneDays-'Sprint 4'!TrendDays,1,'Sprint 4'!TrendDays),I20)&lt;0,"",TREND(OFFSET($H17,0,'Sprint 4'!DoneDays-'Sprint 4'!TrendDays,1,'Sprint 4'!TrendDays),OFFSET($H20,0,'Sprint 4'!DoneDays-'Sprint 4'!TrendDays,1,'Sprint 4'!TrendDays),I20))</f>
        <v>#N/A</v>
      </c>
      <c r="J19" s="1" t="str">
        <f t="array" ref="J19">IF(TREND(OFFSET($H17,0,'Sprint 4'!DoneDays-'Sprint 4'!TrendDays,1,'Sprint 4'!TrendDays),OFFSET($H20,0,'Sprint 4'!DoneDays-'Sprint 4'!TrendDays,1,'Sprint 4'!TrendDays),J20)&lt;0,"",TREND(OFFSET($H17,0,'Sprint 4'!DoneDays-'Sprint 4'!TrendDays,1,'Sprint 4'!TrendDays),OFFSET($H20,0,'Sprint 4'!DoneDays-'Sprint 4'!TrendDays,1,'Sprint 4'!TrendDays),J20))</f>
        <v>#N/A</v>
      </c>
      <c r="K19" s="1" t="str">
        <f t="array" ref="K19">IF(TREND(OFFSET($H17,0,'Sprint 4'!DoneDays-'Sprint 4'!TrendDays,1,'Sprint 4'!TrendDays),OFFSET($H20,0,'Sprint 4'!DoneDays-'Sprint 4'!TrendDays,1,'Sprint 4'!TrendDays),K20)&lt;0,"",TREND(OFFSET($H17,0,'Sprint 4'!DoneDays-'Sprint 4'!TrendDays,1,'Sprint 4'!TrendDays),OFFSET($H20,0,'Sprint 4'!DoneDays-'Sprint 4'!TrendDays,1,'Sprint 4'!TrendDays),K20))</f>
        <v>#N/A</v>
      </c>
      <c r="L19" s="1" t="str">
        <f t="array" ref="L19">IF(TREND(OFFSET($H17,0,'Sprint 4'!DoneDays-'Sprint 4'!TrendDays,1,'Sprint 4'!TrendDays),OFFSET($H20,0,'Sprint 4'!DoneDays-'Sprint 4'!TrendDays,1,'Sprint 4'!TrendDays),L20)&lt;0,"",TREND(OFFSET($H17,0,'Sprint 4'!DoneDays-'Sprint 4'!TrendDays,1,'Sprint 4'!TrendDays),OFFSET($H20,0,'Sprint 4'!DoneDays-'Sprint 4'!TrendDays,1,'Sprint 4'!TrendDays),L20))</f>
        <v>#N/A</v>
      </c>
      <c r="M19" s="1" t="str">
        <f t="array" ref="M19">IF(TREND(OFFSET($H17,0,'Sprint 4'!DoneDays-'Sprint 4'!TrendDays,1,'Sprint 4'!TrendDays),OFFSET($H20,0,'Sprint 4'!DoneDays-'Sprint 4'!TrendDays,1,'Sprint 4'!TrendDays),M20)&lt;0,"",TREND(OFFSET($H17,0,'Sprint 4'!DoneDays-'Sprint 4'!TrendDays,1,'Sprint 4'!TrendDays),OFFSET($H20,0,'Sprint 4'!DoneDays-'Sprint 4'!TrendDays,1,'Sprint 4'!TrendDays),M20))</f>
        <v>#N/A</v>
      </c>
      <c r="N19" s="1" t="str">
        <f t="array" ref="N19">IF(TREND(OFFSET($H17,0,'Sprint 4'!DoneDays-'Sprint 4'!TrendDays,1,'Sprint 4'!TrendDays),OFFSET($H20,0,'Sprint 4'!DoneDays-'Sprint 4'!TrendDays,1,'Sprint 4'!TrendDays),N20)&lt;0,"",TREND(OFFSET($H17,0,'Sprint 4'!DoneDays-'Sprint 4'!TrendDays,1,'Sprint 4'!TrendDays),OFFSET($H20,0,'Sprint 4'!DoneDays-'Sprint 4'!TrendDays,1,'Sprint 4'!TrendDays),N20))</f>
        <v>#N/A</v>
      </c>
      <c r="O19" s="1" t="str">
        <f t="array" ref="O19">IF(TREND(OFFSET($H17,0,'Sprint 4'!DoneDays-'Sprint 4'!TrendDays,1,'Sprint 4'!TrendDays),OFFSET($H20,0,'Sprint 4'!DoneDays-'Sprint 4'!TrendDays,1,'Sprint 4'!TrendDays),O20)&lt;0,"",TREND(OFFSET($H17,0,'Sprint 4'!DoneDays-'Sprint 4'!TrendDays,1,'Sprint 4'!TrendDays),OFFSET($H20,0,'Sprint 4'!DoneDays-'Sprint 4'!TrendDays,1,'Sprint 4'!TrendDays),O20))</f>
        <v>#N/A</v>
      </c>
      <c r="P19" s="1" t="str">
        <f t="array" ref="P19">IF(TREND(OFFSET($H17,0,'Sprint 4'!DoneDays-'Sprint 4'!TrendDays,1,'Sprint 4'!TrendDays),OFFSET($H20,0,'Sprint 4'!DoneDays-'Sprint 4'!TrendDays,1,'Sprint 4'!TrendDays),P20)&lt;0,"",TREND(OFFSET($H17,0,'Sprint 4'!DoneDays-'Sprint 4'!TrendDays,1,'Sprint 4'!TrendDays),OFFSET($H20,0,'Sprint 4'!DoneDays-'Sprint 4'!TrendDays,1,'Sprint 4'!TrendDays),P20))</f>
        <v>#N/A</v>
      </c>
      <c r="Q19" s="1" t="str">
        <f t="array" ref="Q19">IF(TREND(OFFSET($H17,0,'Sprint 4'!DoneDays-'Sprint 4'!TrendDays,1,'Sprint 4'!TrendDays),OFFSET($H20,0,'Sprint 4'!DoneDays-'Sprint 4'!TrendDays,1,'Sprint 4'!TrendDays),Q20)&lt;0,"",TREND(OFFSET($H17,0,'Sprint 4'!DoneDays-'Sprint 4'!TrendDays,1,'Sprint 4'!TrendDays),OFFSET($H20,0,'Sprint 4'!DoneDays-'Sprint 4'!TrendDays,1,'Sprint 4'!TrendDays),Q20))</f>
        <v>#N/A</v>
      </c>
      <c r="R19" s="1" t="str">
        <f t="array" ref="R19">IF(TREND(OFFSET($H17,0,'Sprint 4'!DoneDays-'Sprint 4'!TrendDays,1,'Sprint 4'!TrendDays),OFFSET($H20,0,'Sprint 4'!DoneDays-'Sprint 4'!TrendDays,1,'Sprint 4'!TrendDays),R20)&lt;0,"",TREND(OFFSET($H17,0,'Sprint 4'!DoneDays-'Sprint 4'!TrendDays,1,'Sprint 4'!TrendDays),OFFSET($H20,0,'Sprint 4'!DoneDays-'Sprint 4'!TrendDays,1,'Sprint 4'!TrendDays),R20))</f>
        <v>#N/A</v>
      </c>
      <c r="S19" s="1" t="str">
        <f t="array" ref="S19">IF(TREND(OFFSET($H17,0,'Sprint 4'!DoneDays-'Sprint 4'!TrendDays,1,'Sprint 4'!TrendDays),OFFSET($H20,0,'Sprint 4'!DoneDays-'Sprint 4'!TrendDays,1,'Sprint 4'!TrendDays),S20)&lt;0,"",TREND(OFFSET($H17,0,'Sprint 4'!DoneDays-'Sprint 4'!TrendDays,1,'Sprint 4'!TrendDays),OFFSET($H20,0,'Sprint 4'!DoneDays-'Sprint 4'!TrendDays,1,'Sprint 4'!TrendDays),S20))</f>
        <v>#N/A</v>
      </c>
      <c r="T19" s="1" t="str">
        <f t="array" ref="T19">IF(TREND(OFFSET($H17,0,'Sprint 4'!DoneDays-'Sprint 4'!TrendDays,1,'Sprint 4'!TrendDays),OFFSET($H20,0,'Sprint 4'!DoneDays-'Sprint 4'!TrendDays,1,'Sprint 4'!TrendDays),T20)&lt;0,"",TREND(OFFSET($H17,0,'Sprint 4'!DoneDays-'Sprint 4'!TrendDays,1,'Sprint 4'!TrendDays),OFFSET($H20,0,'Sprint 4'!DoneDays-'Sprint 4'!TrendDays,1,'Sprint 4'!TrendDays),T20))</f>
        <v>#N/A</v>
      </c>
      <c r="U19" s="1" t="str">
        <f t="array" ref="U19">IF(TREND(OFFSET($H17,0,'Sprint 4'!DoneDays-'Sprint 4'!TrendDays,1,'Sprint 4'!TrendDays),OFFSET($H20,0,'Sprint 4'!DoneDays-'Sprint 4'!TrendDays,1,'Sprint 4'!TrendDays),U20)&lt;0,"",TREND(OFFSET($H17,0,'Sprint 4'!DoneDays-'Sprint 4'!TrendDays,1,'Sprint 4'!TrendDays),OFFSET($H20,0,'Sprint 4'!DoneDays-'Sprint 4'!TrendDays,1,'Sprint 4'!TrendDays),U20))</f>
        <v>#N/A</v>
      </c>
      <c r="V19" s="1" t="str">
        <f t="array" ref="V19">IF(TREND(OFFSET($H17,0,'Sprint 4'!DoneDays-'Sprint 4'!TrendDays,1,'Sprint 4'!TrendDays),OFFSET($H20,0,'Sprint 4'!DoneDays-'Sprint 4'!TrendDays,1,'Sprint 4'!TrendDays),V20)&lt;0,"",TREND(OFFSET($H17,0,'Sprint 4'!DoneDays-'Sprint 4'!TrendDays,1,'Sprint 4'!TrendDays),OFFSET($H20,0,'Sprint 4'!DoneDays-'Sprint 4'!TrendDays,1,'Sprint 4'!TrendDays),V20))</f>
        <v>#N/A</v>
      </c>
      <c r="W19" s="1" t="str">
        <f t="array" ref="W19">IF(TREND(OFFSET($H17,0,'Sprint 4'!DoneDays-'Sprint 4'!TrendDays,1,'Sprint 4'!TrendDays),OFFSET($H20,0,'Sprint 4'!DoneDays-'Sprint 4'!TrendDays,1,'Sprint 4'!TrendDays),W20)&lt;0,"",TREND(OFFSET($H17,0,'Sprint 4'!DoneDays-'Sprint 4'!TrendDays,1,'Sprint 4'!TrendDays),OFFSET($H20,0,'Sprint 4'!DoneDays-'Sprint 4'!TrendDays,1,'Sprint 4'!TrendDays),W20))</f>
        <v>#N/A</v>
      </c>
      <c r="X19" s="1" t="str">
        <f t="array" ref="X19">IF(TREND(OFFSET($H17,0,'Sprint 4'!DoneDays-'Sprint 4'!TrendDays,1,'Sprint 4'!TrendDays),OFFSET($H20,0,'Sprint 4'!DoneDays-'Sprint 4'!TrendDays,1,'Sprint 4'!TrendDays),X20)&lt;0,"",TREND(OFFSET($H17,0,'Sprint 4'!DoneDays-'Sprint 4'!TrendDays,1,'Sprint 4'!TrendDays),OFFSET($H20,0,'Sprint 4'!DoneDays-'Sprint 4'!TrendDays,1,'Sprint 4'!TrendDays),X20))</f>
        <v>#N/A</v>
      </c>
      <c r="Y19" s="1" t="str">
        <f t="array" ref="Y19">IF(TREND(OFFSET($H17,0,'Sprint 4'!DoneDays-'Sprint 4'!TrendDays,1,'Sprint 4'!TrendDays),OFFSET($H20,0,'Sprint 4'!DoneDays-'Sprint 4'!TrendDays,1,'Sprint 4'!TrendDays),Y20)&lt;0,"",TREND(OFFSET($H17,0,'Sprint 4'!DoneDays-'Sprint 4'!TrendDays,1,'Sprint 4'!TrendDays),OFFSET($H20,0,'Sprint 4'!DoneDays-'Sprint 4'!TrendDays,1,'Sprint 4'!TrendDays),Y20))</f>
        <v>#N/A</v>
      </c>
      <c r="Z19" s="1" t="str">
        <f t="array" ref="Z19">IF(TREND(OFFSET($H17,0,'Sprint 4'!DoneDays-'Sprint 4'!TrendDays,1,'Sprint 4'!TrendDays),OFFSET($H20,0,'Sprint 4'!DoneDays-'Sprint 4'!TrendDays,1,'Sprint 4'!TrendDays),Z20)&lt;0,"",TREND(OFFSET($H17,0,'Sprint 4'!DoneDays-'Sprint 4'!TrendDays,1,'Sprint 4'!TrendDays),OFFSET($H20,0,'Sprint 4'!DoneDays-'Sprint 4'!TrendDays,1,'Sprint 4'!TrendDays),Z20))</f>
        <v>#N/A</v>
      </c>
      <c r="AA19" s="1" t="str">
        <f t="array" ref="AA19">IF(TREND(OFFSET($H17,0,'Sprint 4'!DoneDays-'Sprint 4'!TrendDays,1,'Sprint 4'!TrendDays),OFFSET($H20,0,'Sprint 4'!DoneDays-'Sprint 4'!TrendDays,1,'Sprint 4'!TrendDays),AA20)&lt;0,"",TREND(OFFSET($H17,0,'Sprint 4'!DoneDays-'Sprint 4'!TrendDays,1,'Sprint 4'!TrendDays),OFFSET($H20,0,'Sprint 4'!DoneDays-'Sprint 4'!TrendDays,1,'Sprint 4'!TrendDays),AA20))</f>
        <v>#N/A</v>
      </c>
      <c r="AB19" s="1" t="str">
        <f t="array" ref="AB19">IF(TREND(OFFSET($H17,0,'Sprint 4'!DoneDays-'Sprint 4'!TrendDays,1,'Sprint 4'!TrendDays),OFFSET($H20,0,'Sprint 4'!DoneDays-'Sprint 4'!TrendDays,1,'Sprint 4'!TrendDays),AB20)&lt;0,"",TREND(OFFSET($H17,0,'Sprint 4'!DoneDays-'Sprint 4'!TrendDays,1,'Sprint 4'!TrendDays),OFFSET($H20,0,'Sprint 4'!DoneDays-'Sprint 4'!TrendDays,1,'Sprint 4'!TrendDays),AB20))</f>
        <v>#N/A</v>
      </c>
      <c r="AC19" s="1" t="str">
        <f t="array" ref="AC19">IF(TREND(OFFSET($H17,0,'Sprint 4'!DoneDays-'Sprint 4'!TrendDays,1,'Sprint 4'!TrendDays),OFFSET($H20,0,'Sprint 4'!DoneDays-'Sprint 4'!TrendDays,1,'Sprint 4'!TrendDays),AC20)&lt;0,"",TREND(OFFSET($H17,0,'Sprint 4'!DoneDays-'Sprint 4'!TrendDays,1,'Sprint 4'!TrendDays),OFFSET($H20,0,'Sprint 4'!DoneDays-'Sprint 4'!TrendDays,1,'Sprint 4'!TrendDays),AC20))</f>
        <v>#N/A</v>
      </c>
      <c r="AD19" s="1" t="str">
        <f t="array" ref="AD19">IF(TREND(OFFSET($H17,0,'Sprint 4'!DoneDays-'Sprint 4'!TrendDays,1,'Sprint 4'!TrendDays),OFFSET($H20,0,'Sprint 4'!DoneDays-'Sprint 4'!TrendDays,1,'Sprint 4'!TrendDays),AD20)&lt;0,"",TREND(OFFSET($H17,0,'Sprint 4'!DoneDays-'Sprint 4'!TrendDays,1,'Sprint 4'!TrendDays),OFFSET($H20,0,'Sprint 4'!DoneDays-'Sprint 4'!TrendDays,1,'Sprint 4'!TrendDays),AD20))</f>
        <v>#N/A</v>
      </c>
      <c r="AE19" s="1" t="str">
        <f t="array" ref="AE19">IF(TREND(OFFSET($H17,0,'Sprint 4'!DoneDays-'Sprint 4'!TrendDays,1,'Sprint 4'!TrendDays),OFFSET($H20,0,'Sprint 4'!DoneDays-'Sprint 4'!TrendDays,1,'Sprint 4'!TrendDays),AE20)&lt;0,"",TREND(OFFSET($H17,0,'Sprint 4'!DoneDays-'Sprint 4'!TrendDays,1,'Sprint 4'!TrendDays),OFFSET($H20,0,'Sprint 4'!DoneDays-'Sprint 4'!TrendDays,1,'Sprint 4'!TrendDays),AE20))</f>
        <v>#N/A</v>
      </c>
      <c r="AF19" s="1" t="str">
        <f t="array" ref="AF19">IF(TREND(OFFSET($H17,0,'Sprint 4'!DoneDays-'Sprint 4'!TrendDays,1,'Sprint 4'!TrendDays),OFFSET($H20,0,'Sprint 4'!DoneDays-'Sprint 4'!TrendDays,1,'Sprint 4'!TrendDays),AF20)&lt;0,"",TREND(OFFSET($H17,0,'Sprint 4'!DoneDays-'Sprint 4'!TrendDays,1,'Sprint 4'!TrendDays),OFFSET($H20,0,'Sprint 4'!DoneDays-'Sprint 4'!TrendDays,1,'Sprint 4'!TrendDays),AF20))</f>
        <v>#N/A</v>
      </c>
    </row>
    <row r="20" ht="12.75" hidden="1" customHeight="1">
      <c r="C20" s="28" t="s">
        <v>13</v>
      </c>
      <c r="E20" s="24" t="s">
        <v>14</v>
      </c>
      <c r="F20" s="1">
        <f>IF('Sprint 4'!DoneDays&gt;D17,D17,'Sprint 4'!DoneDays)</f>
        <v>1</v>
      </c>
      <c r="G20" s="1"/>
      <c r="H20" s="1">
        <f>IF('Sprint 4'!DoneDays&gt;G20,G20+1,"")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25" t="s">
        <v>15</v>
      </c>
      <c r="C21" s="29" t="s">
        <v>16</v>
      </c>
      <c r="D21" s="30" t="s">
        <v>17</v>
      </c>
      <c r="E21" s="30" t="s">
        <v>18</v>
      </c>
      <c r="F21" s="30" t="s">
        <v>19</v>
      </c>
      <c r="G21" s="30" t="s">
        <v>20</v>
      </c>
      <c r="H21" s="30">
        <v>1.0</v>
      </c>
      <c r="I21" s="30">
        <f t="shared" ref="I21:AF21" si="1">IF($D$16&gt;H21,H21+1,"")</f>
        <v>2</v>
      </c>
      <c r="J21" s="30">
        <f t="shared" si="1"/>
        <v>3</v>
      </c>
      <c r="K21" s="30">
        <f t="shared" si="1"/>
        <v>4</v>
      </c>
      <c r="L21" s="30">
        <f t="shared" si="1"/>
        <v>5</v>
      </c>
      <c r="M21" s="30">
        <f t="shared" si="1"/>
        <v>6</v>
      </c>
      <c r="N21" s="30">
        <f t="shared" si="1"/>
        <v>7</v>
      </c>
      <c r="O21" s="30">
        <f t="shared" si="1"/>
        <v>8</v>
      </c>
      <c r="P21" s="30">
        <f t="shared" si="1"/>
        <v>9</v>
      </c>
      <c r="Q21" s="30">
        <f t="shared" si="1"/>
        <v>10</v>
      </c>
      <c r="R21" s="30">
        <f t="shared" si="1"/>
        <v>11</v>
      </c>
      <c r="S21" s="30">
        <f t="shared" si="1"/>
        <v>12</v>
      </c>
      <c r="T21" s="30">
        <f t="shared" si="1"/>
        <v>13</v>
      </c>
      <c r="U21" s="30">
        <f t="shared" si="1"/>
        <v>14</v>
      </c>
      <c r="V21" s="30">
        <f t="shared" si="1"/>
        <v>15</v>
      </c>
      <c r="W21" s="30" t="str">
        <f t="shared" si="1"/>
        <v/>
      </c>
      <c r="X21" s="30" t="str">
        <f t="shared" si="1"/>
        <v/>
      </c>
      <c r="Y21" s="30" t="str">
        <f t="shared" si="1"/>
        <v/>
      </c>
      <c r="Z21" s="30" t="str">
        <f t="shared" si="1"/>
        <v/>
      </c>
      <c r="AA21" s="30" t="str">
        <f t="shared" si="1"/>
        <v/>
      </c>
      <c r="AB21" s="30" t="str">
        <f t="shared" si="1"/>
        <v/>
      </c>
      <c r="AC21" s="30" t="str">
        <f t="shared" si="1"/>
        <v/>
      </c>
      <c r="AD21" s="30" t="str">
        <f t="shared" si="1"/>
        <v/>
      </c>
      <c r="AE21" s="30" t="str">
        <f t="shared" si="1"/>
        <v/>
      </c>
      <c r="AF21" s="30" t="str">
        <f t="shared" si="1"/>
        <v/>
      </c>
    </row>
    <row r="22" ht="12.75" hidden="1" customHeight="1">
      <c r="B22" s="31" t="s">
        <v>108</v>
      </c>
      <c r="C22" s="32" t="s">
        <v>109</v>
      </c>
      <c r="D22" s="38" t="s">
        <v>110</v>
      </c>
      <c r="E22" s="24"/>
      <c r="F22" s="24" t="s">
        <v>25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ht="12.75" hidden="1" customHeight="1">
      <c r="B23" s="31" t="s">
        <v>111</v>
      </c>
      <c r="C23" s="32" t="s">
        <v>112</v>
      </c>
      <c r="D23" s="38" t="s">
        <v>110</v>
      </c>
      <c r="E23" s="24"/>
      <c r="F23" s="24" t="s">
        <v>113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ht="12.75" hidden="1" customHeight="1">
      <c r="B24" s="31" t="s">
        <v>114</v>
      </c>
      <c r="C24" s="32" t="s">
        <v>115</v>
      </c>
      <c r="D24" s="38" t="s">
        <v>110</v>
      </c>
      <c r="E24" s="24"/>
      <c r="F24" s="24" t="s">
        <v>113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12.75" hidden="1" customHeight="1">
      <c r="B25" s="31" t="s">
        <v>116</v>
      </c>
      <c r="C25" s="32" t="s">
        <v>117</v>
      </c>
      <c r="D25" s="38" t="s">
        <v>110</v>
      </c>
      <c r="E25" s="24"/>
      <c r="F25" s="24" t="s">
        <v>113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12.75" customHeight="1">
      <c r="B26" s="31" t="s">
        <v>118</v>
      </c>
      <c r="C26" s="32" t="s">
        <v>119</v>
      </c>
      <c r="D26" s="38" t="s">
        <v>120</v>
      </c>
      <c r="E26" s="34" t="s">
        <v>24</v>
      </c>
      <c r="F26" s="24" t="s">
        <v>25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12.75" customHeight="1">
      <c r="B27" s="31" t="s">
        <v>121</v>
      </c>
      <c r="C27" s="32" t="s">
        <v>122</v>
      </c>
      <c r="D27" s="38" t="s">
        <v>120</v>
      </c>
      <c r="E27" s="34" t="s">
        <v>24</v>
      </c>
      <c r="F27" s="24" t="s">
        <v>25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ht="12.75" customHeight="1">
      <c r="B28" s="31" t="s">
        <v>123</v>
      </c>
      <c r="C28" s="32" t="s">
        <v>124</v>
      </c>
      <c r="D28" s="38" t="s">
        <v>120</v>
      </c>
      <c r="E28" s="34" t="s">
        <v>24</v>
      </c>
      <c r="F28" s="24" t="s">
        <v>25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ht="12.75" customHeight="1">
      <c r="B29" s="31" t="s">
        <v>125</v>
      </c>
      <c r="C29" s="32" t="s">
        <v>126</v>
      </c>
      <c r="D29" s="38" t="s">
        <v>120</v>
      </c>
      <c r="E29" s="34" t="s">
        <v>24</v>
      </c>
      <c r="F29" s="24" t="s">
        <v>25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ht="12.75" customHeight="1">
      <c r="B30" s="39"/>
      <c r="C30" s="40"/>
      <c r="D30" s="42"/>
      <c r="F30" s="2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ht="12.75" customHeight="1">
      <c r="B31" s="39"/>
      <c r="C31" s="40"/>
      <c r="D31" s="42"/>
      <c r="F31" s="2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ht="12.75" customHeight="1">
      <c r="B32" s="39"/>
      <c r="C32" s="40"/>
      <c r="D32" s="42"/>
      <c r="F32" s="2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ht="12.75" customHeight="1">
      <c r="B33" s="39"/>
      <c r="C33" s="40"/>
      <c r="D33" s="42"/>
      <c r="F33" s="2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ht="12.75" customHeight="1">
      <c r="B34" s="39"/>
      <c r="C34" s="40"/>
      <c r="D34" s="42"/>
      <c r="F34" s="2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ht="12.75" customHeight="1">
      <c r="B35" s="39"/>
      <c r="C35" s="40"/>
      <c r="D35" s="42"/>
      <c r="F35" s="2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ht="12.75" customHeight="1">
      <c r="B36" s="39"/>
      <c r="C36" s="40"/>
      <c r="D36" s="42"/>
      <c r="F36" s="2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ht="12.75" customHeight="1">
      <c r="B37" s="39"/>
      <c r="C37" s="40"/>
      <c r="D37" s="42"/>
      <c r="F37" s="2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ht="12.75" customHeight="1">
      <c r="D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ht="12.75" customHeight="1">
      <c r="D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ht="12.75" customHeight="1">
      <c r="D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ht="12.75" customHeight="1">
      <c r="D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ht="12.75" customHeight="1">
      <c r="D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ht="12.75" customHeight="1">
      <c r="D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ht="12.75" customHeight="1">
      <c r="D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ht="12.75" customHeight="1">
      <c r="D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ht="12.75" customHeight="1">
      <c r="D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ht="12.75" customHeight="1">
      <c r="D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ht="12.75" customHeight="1">
      <c r="D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ht="12.75" customHeight="1">
      <c r="D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ht="12.75" customHeight="1">
      <c r="D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ht="12.75" customHeight="1">
      <c r="D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ht="12.75" customHeight="1">
      <c r="D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ht="12.75" customHeight="1">
      <c r="D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ht="12.75" customHeight="1">
      <c r="D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ht="12.75" customHeight="1">
      <c r="D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ht="12.75" customHeight="1">
      <c r="D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12.75" customHeight="1">
      <c r="D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12.75" customHeight="1">
      <c r="D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12.75" customHeight="1">
      <c r="D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12.75" customHeight="1">
      <c r="D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12.75" customHeight="1">
      <c r="D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12.75" customHeight="1">
      <c r="D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12.75" customHeight="1">
      <c r="D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12.75" customHeight="1">
      <c r="D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2.75" customHeight="1">
      <c r="D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D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</sheetData>
  <mergeCells count="3">
    <mergeCell ref="D3:H3"/>
    <mergeCell ref="D4:H4"/>
    <mergeCell ref="D5:H5"/>
  </mergeCells>
  <conditionalFormatting sqref="L22:AF37 C26:K37">
    <cfRule type="expression" dxfId="0" priority="1" stopIfTrue="1">
      <formula>$F14="Done"</formula>
    </cfRule>
  </conditionalFormatting>
  <conditionalFormatting sqref="L22:AF37 C26:K37">
    <cfRule type="expression" dxfId="1" priority="2" stopIfTrue="1">
      <formula>$F14="Ongoing"</formula>
    </cfRule>
  </conditionalFormatting>
  <conditionalFormatting sqref="B22:AF37">
    <cfRule type="expression" dxfId="0" priority="3" stopIfTrue="1">
      <formula>$F22="Terminado"</formula>
    </cfRule>
  </conditionalFormatting>
  <conditionalFormatting sqref="B22:AF37">
    <cfRule type="expression" dxfId="1" priority="4" stopIfTrue="1">
      <formula>$F22="En Progreso"</formula>
    </cfRule>
  </conditionalFormatting>
  <dataValidations>
    <dataValidation type="list" allowBlank="1" sqref="F10:F15 F22:F37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.25"/>
    <col customWidth="1" min="2" max="2" width="9.13"/>
    <col customWidth="1" min="3" max="3" width="75.88"/>
    <col customWidth="1" min="4" max="4" width="10.75"/>
    <col customWidth="1" min="5" max="5" width="21.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15.0" customHeight="1">
      <c r="B3" s="7"/>
      <c r="C3" s="8" t="s">
        <v>0</v>
      </c>
      <c r="D3" s="9"/>
      <c r="E3" s="10"/>
      <c r="F3" s="10"/>
      <c r="G3" s="10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ht="15.0" customHeight="1">
      <c r="B4" s="7"/>
      <c r="C4" s="8" t="s">
        <v>1</v>
      </c>
      <c r="D4" s="9"/>
      <c r="E4" s="10"/>
      <c r="F4" s="10"/>
      <c r="G4" s="10"/>
      <c r="H4" s="11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ht="15.0" customHeight="1">
      <c r="B5" s="7"/>
      <c r="C5" s="8" t="s">
        <v>2</v>
      </c>
      <c r="D5" s="9"/>
      <c r="E5" s="10"/>
      <c r="F5" s="10"/>
      <c r="G5" s="10"/>
      <c r="H5" s="1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5.0" customHeight="1">
      <c r="B6" s="15"/>
      <c r="C6" s="16"/>
      <c r="D6" s="17"/>
      <c r="E6" s="17"/>
      <c r="F6" s="17"/>
      <c r="G6" s="17"/>
      <c r="H6" s="17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8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ht="10.5" customHeight="1">
      <c r="A7" s="23"/>
      <c r="B7" s="43"/>
      <c r="C7" s="23"/>
      <c r="D7" s="44"/>
      <c r="E7" s="44"/>
      <c r="F7" s="44"/>
      <c r="G7" s="44"/>
      <c r="H7" s="44"/>
      <c r="I7" s="43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3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23"/>
    </row>
    <row r="8" ht="12.75" customHeight="1">
      <c r="A8" s="23"/>
      <c r="B8" s="23"/>
      <c r="C8" s="21">
        <v>5.0</v>
      </c>
      <c r="D8" s="22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</row>
    <row r="9" ht="12.75" customHeight="1">
      <c r="D9" s="1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</row>
    <row r="10" ht="12.75" customHeight="1">
      <c r="D10" s="1"/>
      <c r="F10" s="2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5"/>
      <c r="C16" s="25" t="s">
        <v>56</v>
      </c>
      <c r="D16" s="1">
        <v>15.0</v>
      </c>
      <c r="E16" s="25"/>
      <c r="F16" s="26"/>
      <c r="G16" s="25" t="s">
        <v>4</v>
      </c>
      <c r="H16" s="25" t="s">
        <v>5</v>
      </c>
      <c r="I16" s="25"/>
      <c r="J16" s="25"/>
      <c r="K16" s="25"/>
      <c r="L16" s="25"/>
      <c r="M16" s="25"/>
      <c r="N16" s="25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</row>
    <row r="17" ht="12.75" customHeight="1">
      <c r="B17" s="25"/>
      <c r="C17" s="25" t="s">
        <v>6</v>
      </c>
      <c r="D17" s="1">
        <v>15.0</v>
      </c>
      <c r="E17" s="25" t="s">
        <v>7</v>
      </c>
      <c r="F17" s="25" t="s">
        <v>8</v>
      </c>
      <c r="G17" s="27">
        <f>SUM(OFFSET(G21,1,0,'Sprint 5'!TaskRows,1))</f>
        <v>0</v>
      </c>
      <c r="H17" s="27">
        <f>IF(AND(SUM(OFFSET(H21,1,0,'Sprint 5'!TaskRows,1))=0),0,SUM(OFFSET(H21,1,0,'Sprint 5'!TaskRows,1)))</f>
        <v>0</v>
      </c>
      <c r="I17" s="27" t="str">
        <f>IF(AND(SUM(OFFSET(I21,1,0,'Sprint 5'!TaskRows,1))=0),"",SUM(OFFSET(I21,1,0,'Sprint 5'!TaskRows,1)))</f>
        <v/>
      </c>
      <c r="J17" s="27" t="str">
        <f>IF(AND(SUM(OFFSET(J21,1,0,'Sprint 5'!TaskRows,1))=0),"",SUM(OFFSET(J21,1,0,'Sprint 5'!TaskRows,1)))</f>
        <v/>
      </c>
      <c r="K17" s="27" t="str">
        <f>IF(AND(SUM(OFFSET(K21,1,0,'Sprint 5'!TaskRows,1))=0),"",SUM(OFFSET(K21,1,0,'Sprint 5'!TaskRows,1)))</f>
        <v/>
      </c>
      <c r="L17" s="27" t="str">
        <f>IF(AND(SUM(OFFSET(L21,1,0,'Sprint 5'!TaskRows,1))=0),"",SUM(OFFSET(L21,1,0,'Sprint 5'!TaskRows,1)))</f>
        <v/>
      </c>
      <c r="M17" s="27" t="str">
        <f>IF(AND(SUM(OFFSET(M21,1,0,'Sprint 5'!TaskRows,1))=0),"",SUM(OFFSET(M21,1,0,'Sprint 5'!TaskRows,1)))</f>
        <v/>
      </c>
      <c r="N17" s="27" t="str">
        <f>IF(AND(SUM(OFFSET(N21,1,0,'Sprint 5'!TaskRows,1))=0),"",SUM(OFFSET(N21,1,0,'Sprint 5'!TaskRows,1)))</f>
        <v/>
      </c>
      <c r="O17" s="27" t="str">
        <f>IF(AND(SUM(OFFSET(O21,1,0,'Sprint 5'!TaskRows,1))=0),"",SUM(OFFSET(O21,1,0,'Sprint 5'!TaskRows,1)))</f>
        <v/>
      </c>
      <c r="P17" s="27" t="str">
        <f>IF(AND(SUM(OFFSET(P21,1,0,'Sprint 5'!TaskRows,1))=0),"",SUM(OFFSET(P21,1,0,'Sprint 5'!TaskRows,1)))</f>
        <v/>
      </c>
      <c r="Q17" s="27" t="str">
        <f>IF(AND(SUM(OFFSET(Q21,1,0,'Sprint 5'!TaskRows,1))=0),"",SUM(OFFSET(Q21,1,0,'Sprint 5'!TaskRows,1)))</f>
        <v/>
      </c>
      <c r="R17" s="27" t="str">
        <f>IF(AND(SUM(OFFSET(R21,1,0,'Sprint 5'!TaskRows,1))=0),"",SUM(OFFSET(R21,1,0,'Sprint 5'!TaskRows,1)))</f>
        <v/>
      </c>
      <c r="S17" s="27" t="str">
        <f>IF(AND(SUM(OFFSET(S21,1,0,'Sprint 5'!TaskRows,1))=0),"",SUM(OFFSET(S21,1,0,'Sprint 5'!TaskRows,1)))</f>
        <v/>
      </c>
      <c r="T17" s="27" t="str">
        <f>IF(AND(SUM(OFFSET(T21,1,0,'Sprint 5'!TaskRows,1))=0),"",SUM(OFFSET(T21,1,0,'Sprint 5'!TaskRows,1)))</f>
        <v/>
      </c>
      <c r="U17" s="27" t="str">
        <f>IF(AND(SUM(OFFSET(U21,1,0,'Sprint 5'!TaskRows,1))=0),"",SUM(OFFSET(U21,1,0,'Sprint 5'!TaskRows,1)))</f>
        <v/>
      </c>
      <c r="V17" s="27" t="str">
        <f>IF(AND(SUM(OFFSET(V21,1,0,'Sprint 5'!TaskRows,1))=0),"",SUM(OFFSET(V21,1,0,'Sprint 5'!TaskRows,1)))</f>
        <v/>
      </c>
      <c r="W17" s="27" t="str">
        <f>IF(AND(SUM(OFFSET(W21,1,0,'Sprint 5'!TaskRows,1))=0),"",SUM(OFFSET(W21,1,0,'Sprint 5'!TaskRows,1)))</f>
        <v/>
      </c>
      <c r="X17" s="27" t="str">
        <f>IF(AND(SUM(OFFSET(X21,1,0,'Sprint 5'!TaskRows,1))=0),"",SUM(OFFSET(X21,1,0,'Sprint 5'!TaskRows,1)))</f>
        <v/>
      </c>
      <c r="Y17" s="27" t="str">
        <f>IF(AND(SUM(OFFSET(Y21,1,0,'Sprint 5'!TaskRows,1))=0),"",SUM(OFFSET(Y21,1,0,'Sprint 5'!TaskRows,1)))</f>
        <v/>
      </c>
      <c r="Z17" s="27" t="str">
        <f>IF(AND(SUM(OFFSET(Z21,1,0,'Sprint 5'!TaskRows,1))=0),"",SUM(OFFSET(Z21,1,0,'Sprint 5'!TaskRows,1)))</f>
        <v/>
      </c>
      <c r="AA17" s="27" t="str">
        <f>IF(AND(SUM(OFFSET(AA21,1,0,'Sprint 5'!TaskRows,1))=0),"",SUM(OFFSET(AA21,1,0,'Sprint 5'!TaskRows,1)))</f>
        <v/>
      </c>
      <c r="AB17" s="27" t="str">
        <f>IF(AND(SUM(OFFSET(AB21,1,0,'Sprint 5'!TaskRows,1))=0),"",SUM(OFFSET(AB21,1,0,'Sprint 5'!TaskRows,1)))</f>
        <v/>
      </c>
      <c r="AC17" s="27" t="str">
        <f>IF(AND(SUM(OFFSET(AC21,1,0,'Sprint 5'!TaskRows,1))=0),"",SUM(OFFSET(AC21,1,0,'Sprint 5'!TaskRows,1)))</f>
        <v/>
      </c>
      <c r="AD17" s="27" t="str">
        <f>IF(AND(SUM(OFFSET(AD21,1,0,'Sprint 5'!TaskRows,1))=0),"",SUM(OFFSET(AD21,1,0,'Sprint 5'!TaskRows,1)))</f>
        <v/>
      </c>
      <c r="AE17" s="27" t="str">
        <f>IF(AND(SUM(OFFSET(AE21,1,0,'Sprint 5'!TaskRows,1))=0),"",SUM(OFFSET(AE21,1,0,'Sprint 5'!TaskRows,1)))</f>
        <v/>
      </c>
      <c r="AF17" s="27" t="str">
        <f>IF(AND(SUM(OFFSET(AF21,1,0,'Sprint 5'!TaskRows,1))=0),"",SUM(OFFSET(AF21,1,0,'Sprint 5'!TaskRows,1)))</f>
        <v/>
      </c>
    </row>
    <row r="18" ht="12.75" hidden="1" customHeight="1">
      <c r="C18" s="24" t="s">
        <v>9</v>
      </c>
      <c r="D18" s="1">
        <f>IF(COUNTA(C22:C207)=0,1,COUNTA(C22:C207))</f>
        <v>8</v>
      </c>
      <c r="E18" s="24" t="s">
        <v>10</v>
      </c>
      <c r="F18" s="1">
        <f>IF(COUNTIF(H17:AF17,"&gt;0")=0,1,COUNTIF(H17:AF17,"&gt;0"))</f>
        <v>1</v>
      </c>
      <c r="G18" s="1"/>
      <c r="H18" s="1">
        <f>IF(H21="","",$G17-$G17/($D16-1)*(H21-1))</f>
        <v>0</v>
      </c>
      <c r="I18" s="1">
        <f>IF(I21="","",'Sprint 5'!TotalEffort-'Sprint 5'!TotalEffort/('Sprint 5'!ImplementationDays)*(I21-1))</f>
        <v>0</v>
      </c>
      <c r="J18" s="1">
        <f>IF(J21="","",'Sprint 5'!TotalEffort-'Sprint 5'!TotalEffort/('Sprint 5'!ImplementationDays)*(J21-1))</f>
        <v>0</v>
      </c>
      <c r="K18" s="1">
        <f>IF(K21="","",'Sprint 5'!TotalEffort-'Sprint 5'!TotalEffort/('Sprint 5'!ImplementationDays)*(K21-1))</f>
        <v>0</v>
      </c>
      <c r="L18" s="1">
        <f>IF(L21="","",'Sprint 5'!TotalEffort-'Sprint 5'!TotalEffort/('Sprint 5'!ImplementationDays)*(L21-1))</f>
        <v>0</v>
      </c>
      <c r="M18" s="1">
        <f>IF(M21="","",'Sprint 5'!TotalEffort-'Sprint 5'!TotalEffort/('Sprint 5'!ImplementationDays)*(M21-1))</f>
        <v>0</v>
      </c>
      <c r="N18" s="1">
        <f>IF(N21="","",'Sprint 5'!TotalEffort-'Sprint 5'!TotalEffort/('Sprint 5'!ImplementationDays)*(N21-1))</f>
        <v>0</v>
      </c>
      <c r="O18" s="1">
        <f>IF(O21="","",'Sprint 5'!TotalEffort-'Sprint 5'!TotalEffort/('Sprint 5'!ImplementationDays)*(O21-1))</f>
        <v>0</v>
      </c>
      <c r="P18" s="1">
        <f>IF(P21="","",'Sprint 5'!TotalEffort-'Sprint 5'!TotalEffort/('Sprint 5'!ImplementationDays)*(P21-1))</f>
        <v>0</v>
      </c>
      <c r="Q18" s="1">
        <f>IF(Q21="","",'Sprint 5'!TotalEffort-'Sprint 5'!TotalEffort/('Sprint 5'!ImplementationDays)*(Q21-1))</f>
        <v>0</v>
      </c>
      <c r="R18" s="1">
        <f>IF(R21="","",'Sprint 5'!TotalEffort-'Sprint 5'!TotalEffort/('Sprint 5'!ImplementationDays)*(R21-1))</f>
        <v>0</v>
      </c>
      <c r="S18" s="1">
        <f>IF(S21="","",'Sprint 5'!TotalEffort-'Sprint 5'!TotalEffort/('Sprint 5'!ImplementationDays)*(S21-1))</f>
        <v>0</v>
      </c>
      <c r="T18" s="1">
        <f>IF(T21="","",'Sprint 5'!TotalEffort-'Sprint 5'!TotalEffort/('Sprint 5'!ImplementationDays)*(T21-1))</f>
        <v>0</v>
      </c>
      <c r="U18" s="1">
        <f>IF(U21="","",'Sprint 5'!TotalEffort-'Sprint 5'!TotalEffort/('Sprint 5'!ImplementationDays)*(U21-1))</f>
        <v>0</v>
      </c>
      <c r="V18" s="1">
        <f>IF(V21="","",'Sprint 5'!TotalEffort-'Sprint 5'!TotalEffort/('Sprint 5'!ImplementationDays)*(V21-1))</f>
        <v>0</v>
      </c>
      <c r="W18" s="1" t="str">
        <f>IF(W21="","",'Sprint 5'!TotalEffort-'Sprint 5'!TotalEffort/('Sprint 5'!ImplementationDays)*(W21-1))</f>
        <v/>
      </c>
      <c r="X18" s="1" t="str">
        <f>IF(X21="","",'Sprint 5'!TotalEffort-'Sprint 5'!TotalEffort/('Sprint 5'!ImplementationDays)*(X21-1))</f>
        <v/>
      </c>
      <c r="Y18" s="1" t="str">
        <f>IF(Y21="","",'Sprint 5'!TotalEffort-'Sprint 5'!TotalEffort/('Sprint 5'!ImplementationDays)*(Y21-1))</f>
        <v/>
      </c>
      <c r="Z18" s="1" t="str">
        <f>IF(Z21="","",'Sprint 5'!TotalEffort-'Sprint 5'!TotalEffort/('Sprint 5'!ImplementationDays)*(Z21-1))</f>
        <v/>
      </c>
      <c r="AA18" s="1" t="str">
        <f>IF(AA21="","",'Sprint 5'!TotalEffort-'Sprint 5'!TotalEffort/('Sprint 5'!ImplementationDays)*(AA21-1))</f>
        <v/>
      </c>
      <c r="AB18" s="1" t="str">
        <f>IF(AB21="","",'Sprint 5'!TotalEffort-'Sprint 5'!TotalEffort/('Sprint 5'!ImplementationDays)*(AB21-1))</f>
        <v/>
      </c>
      <c r="AC18" s="1" t="str">
        <f>IF(AC21="","",'Sprint 5'!TotalEffort-'Sprint 5'!TotalEffort/('Sprint 5'!ImplementationDays)*(AC21-1))</f>
        <v/>
      </c>
      <c r="AD18" s="1" t="str">
        <f>IF(AD21="","",'Sprint 5'!TotalEffort-'Sprint 5'!TotalEffort/('Sprint 5'!ImplementationDays)*(AD21-1))</f>
        <v/>
      </c>
      <c r="AE18" s="1" t="str">
        <f>IF(AE21="","",'Sprint 5'!TotalEffort-'Sprint 5'!TotalEffort/('Sprint 5'!ImplementationDays)*(AE21-1))</f>
        <v/>
      </c>
      <c r="AF18" s="1" t="str">
        <f>IF(AF21="","",'Sprint 5'!TotalEffort-'Sprint 5'!TotalEffort/('Sprint 5'!ImplementationDays)*(AF21-1))</f>
        <v/>
      </c>
    </row>
    <row r="19" ht="12.75" hidden="1" customHeight="1">
      <c r="C19" s="28" t="s">
        <v>11</v>
      </c>
      <c r="E19" s="24" t="s">
        <v>12</v>
      </c>
      <c r="F19" s="1"/>
      <c r="G19" s="1"/>
      <c r="H19" s="1" t="str">
        <f t="array" ref="H19">IF(TREND(OFFSET($H17,0,'Sprint 5'!DoneDays-'Sprint 5'!TrendDays,1,'Sprint 5'!TrendDays),OFFSET($H20,0,'Sprint 5'!DoneDays-'Sprint 5'!TrendDays,1,'Sprint 5'!TrendDays),H20)&lt;0,"",TREND(OFFSET($H17,0,'Sprint 5'!DoneDays-'Sprint 5'!TrendDays,1,'Sprint 5'!TrendDays),OFFSET($H20,0,'Sprint 5'!DoneDays-'Sprint 5'!TrendDays,1,'Sprint 5'!TrendDays),H20))</f>
        <v>#N/A</v>
      </c>
      <c r="I19" s="1" t="str">
        <f t="array" ref="I19">IF(TREND(OFFSET($H17,0,'Sprint 5'!DoneDays-'Sprint 5'!TrendDays,1,'Sprint 5'!TrendDays),OFFSET($H20,0,'Sprint 5'!DoneDays-'Sprint 5'!TrendDays,1,'Sprint 5'!TrendDays),I20)&lt;0,"",TREND(OFFSET($H17,0,'Sprint 5'!DoneDays-'Sprint 5'!TrendDays,1,'Sprint 5'!TrendDays),OFFSET($H20,0,'Sprint 5'!DoneDays-'Sprint 5'!TrendDays,1,'Sprint 5'!TrendDays),I20))</f>
        <v>#N/A</v>
      </c>
      <c r="J19" s="1" t="str">
        <f t="array" ref="J19">IF(TREND(OFFSET($H17,0,'Sprint 5'!DoneDays-'Sprint 5'!TrendDays,1,'Sprint 5'!TrendDays),OFFSET($H20,0,'Sprint 5'!DoneDays-'Sprint 5'!TrendDays,1,'Sprint 5'!TrendDays),J20)&lt;0,"",TREND(OFFSET($H17,0,'Sprint 5'!DoneDays-'Sprint 5'!TrendDays,1,'Sprint 5'!TrendDays),OFFSET($H20,0,'Sprint 5'!DoneDays-'Sprint 5'!TrendDays,1,'Sprint 5'!TrendDays),J20))</f>
        <v>#N/A</v>
      </c>
      <c r="K19" s="1" t="str">
        <f t="array" ref="K19">IF(TREND(OFFSET($H17,0,'Sprint 5'!DoneDays-'Sprint 5'!TrendDays,1,'Sprint 5'!TrendDays),OFFSET($H20,0,'Sprint 5'!DoneDays-'Sprint 5'!TrendDays,1,'Sprint 5'!TrendDays),K20)&lt;0,"",TREND(OFFSET($H17,0,'Sprint 5'!DoneDays-'Sprint 5'!TrendDays,1,'Sprint 5'!TrendDays),OFFSET($H20,0,'Sprint 5'!DoneDays-'Sprint 5'!TrendDays,1,'Sprint 5'!TrendDays),K20))</f>
        <v>#N/A</v>
      </c>
      <c r="L19" s="1" t="str">
        <f t="array" ref="L19">IF(TREND(OFFSET($H17,0,'Sprint 5'!DoneDays-'Sprint 5'!TrendDays,1,'Sprint 5'!TrendDays),OFFSET($H20,0,'Sprint 5'!DoneDays-'Sprint 5'!TrendDays,1,'Sprint 5'!TrendDays),L20)&lt;0,"",TREND(OFFSET($H17,0,'Sprint 5'!DoneDays-'Sprint 5'!TrendDays,1,'Sprint 5'!TrendDays),OFFSET($H20,0,'Sprint 5'!DoneDays-'Sprint 5'!TrendDays,1,'Sprint 5'!TrendDays),L20))</f>
        <v>#N/A</v>
      </c>
      <c r="M19" s="1" t="str">
        <f t="array" ref="M19">IF(TREND(OFFSET($H17,0,'Sprint 5'!DoneDays-'Sprint 5'!TrendDays,1,'Sprint 5'!TrendDays),OFFSET($H20,0,'Sprint 5'!DoneDays-'Sprint 5'!TrendDays,1,'Sprint 5'!TrendDays),M20)&lt;0,"",TREND(OFFSET($H17,0,'Sprint 5'!DoneDays-'Sprint 5'!TrendDays,1,'Sprint 5'!TrendDays),OFFSET($H20,0,'Sprint 5'!DoneDays-'Sprint 5'!TrendDays,1,'Sprint 5'!TrendDays),M20))</f>
        <v>#N/A</v>
      </c>
      <c r="N19" s="1" t="str">
        <f t="array" ref="N19">IF(TREND(OFFSET($H17,0,'Sprint 5'!DoneDays-'Sprint 5'!TrendDays,1,'Sprint 5'!TrendDays),OFFSET($H20,0,'Sprint 5'!DoneDays-'Sprint 5'!TrendDays,1,'Sprint 5'!TrendDays),N20)&lt;0,"",TREND(OFFSET($H17,0,'Sprint 5'!DoneDays-'Sprint 5'!TrendDays,1,'Sprint 5'!TrendDays),OFFSET($H20,0,'Sprint 5'!DoneDays-'Sprint 5'!TrendDays,1,'Sprint 5'!TrendDays),N20))</f>
        <v>#N/A</v>
      </c>
      <c r="O19" s="1" t="str">
        <f t="array" ref="O19">IF(TREND(OFFSET($H17,0,'Sprint 5'!DoneDays-'Sprint 5'!TrendDays,1,'Sprint 5'!TrendDays),OFFSET($H20,0,'Sprint 5'!DoneDays-'Sprint 5'!TrendDays,1,'Sprint 5'!TrendDays),O20)&lt;0,"",TREND(OFFSET($H17,0,'Sprint 5'!DoneDays-'Sprint 5'!TrendDays,1,'Sprint 5'!TrendDays),OFFSET($H20,0,'Sprint 5'!DoneDays-'Sprint 5'!TrendDays,1,'Sprint 5'!TrendDays),O20))</f>
        <v>#N/A</v>
      </c>
      <c r="P19" s="1" t="str">
        <f t="array" ref="P19">IF(TREND(OFFSET($H17,0,'Sprint 5'!DoneDays-'Sprint 5'!TrendDays,1,'Sprint 5'!TrendDays),OFFSET($H20,0,'Sprint 5'!DoneDays-'Sprint 5'!TrendDays,1,'Sprint 5'!TrendDays),P20)&lt;0,"",TREND(OFFSET($H17,0,'Sprint 5'!DoneDays-'Sprint 5'!TrendDays,1,'Sprint 5'!TrendDays),OFFSET($H20,0,'Sprint 5'!DoneDays-'Sprint 5'!TrendDays,1,'Sprint 5'!TrendDays),P20))</f>
        <v>#N/A</v>
      </c>
      <c r="Q19" s="1" t="str">
        <f t="array" ref="Q19">IF(TREND(OFFSET($H17,0,'Sprint 5'!DoneDays-'Sprint 5'!TrendDays,1,'Sprint 5'!TrendDays),OFFSET($H20,0,'Sprint 5'!DoneDays-'Sprint 5'!TrendDays,1,'Sprint 5'!TrendDays),Q20)&lt;0,"",TREND(OFFSET($H17,0,'Sprint 5'!DoneDays-'Sprint 5'!TrendDays,1,'Sprint 5'!TrendDays),OFFSET($H20,0,'Sprint 5'!DoneDays-'Sprint 5'!TrendDays,1,'Sprint 5'!TrendDays),Q20))</f>
        <v>#N/A</v>
      </c>
      <c r="R19" s="1" t="str">
        <f t="array" ref="R19">IF(TREND(OFFSET($H17,0,'Sprint 5'!DoneDays-'Sprint 5'!TrendDays,1,'Sprint 5'!TrendDays),OFFSET($H20,0,'Sprint 5'!DoneDays-'Sprint 5'!TrendDays,1,'Sprint 5'!TrendDays),R20)&lt;0,"",TREND(OFFSET($H17,0,'Sprint 5'!DoneDays-'Sprint 5'!TrendDays,1,'Sprint 5'!TrendDays),OFFSET($H20,0,'Sprint 5'!DoneDays-'Sprint 5'!TrendDays,1,'Sprint 5'!TrendDays),R20))</f>
        <v>#N/A</v>
      </c>
      <c r="S19" s="1" t="str">
        <f t="array" ref="S19">IF(TREND(OFFSET($H17,0,'Sprint 5'!DoneDays-'Sprint 5'!TrendDays,1,'Sprint 5'!TrendDays),OFFSET($H20,0,'Sprint 5'!DoneDays-'Sprint 5'!TrendDays,1,'Sprint 5'!TrendDays),S20)&lt;0,"",TREND(OFFSET($H17,0,'Sprint 5'!DoneDays-'Sprint 5'!TrendDays,1,'Sprint 5'!TrendDays),OFFSET($H20,0,'Sprint 5'!DoneDays-'Sprint 5'!TrendDays,1,'Sprint 5'!TrendDays),S20))</f>
        <v>#N/A</v>
      </c>
      <c r="T19" s="1" t="str">
        <f t="array" ref="T19">IF(TREND(OFFSET($H17,0,'Sprint 5'!DoneDays-'Sprint 5'!TrendDays,1,'Sprint 5'!TrendDays),OFFSET($H20,0,'Sprint 5'!DoneDays-'Sprint 5'!TrendDays,1,'Sprint 5'!TrendDays),T20)&lt;0,"",TREND(OFFSET($H17,0,'Sprint 5'!DoneDays-'Sprint 5'!TrendDays,1,'Sprint 5'!TrendDays),OFFSET($H20,0,'Sprint 5'!DoneDays-'Sprint 5'!TrendDays,1,'Sprint 5'!TrendDays),T20))</f>
        <v>#N/A</v>
      </c>
      <c r="U19" s="1" t="str">
        <f t="array" ref="U19">IF(TREND(OFFSET($H17,0,'Sprint 5'!DoneDays-'Sprint 5'!TrendDays,1,'Sprint 5'!TrendDays),OFFSET($H20,0,'Sprint 5'!DoneDays-'Sprint 5'!TrendDays,1,'Sprint 5'!TrendDays),U20)&lt;0,"",TREND(OFFSET($H17,0,'Sprint 5'!DoneDays-'Sprint 5'!TrendDays,1,'Sprint 5'!TrendDays),OFFSET($H20,0,'Sprint 5'!DoneDays-'Sprint 5'!TrendDays,1,'Sprint 5'!TrendDays),U20))</f>
        <v>#N/A</v>
      </c>
      <c r="V19" s="1" t="str">
        <f t="array" ref="V19">IF(TREND(OFFSET($H17,0,'Sprint 5'!DoneDays-'Sprint 5'!TrendDays,1,'Sprint 5'!TrendDays),OFFSET($H20,0,'Sprint 5'!DoneDays-'Sprint 5'!TrendDays,1,'Sprint 5'!TrendDays),V20)&lt;0,"",TREND(OFFSET($H17,0,'Sprint 5'!DoneDays-'Sprint 5'!TrendDays,1,'Sprint 5'!TrendDays),OFFSET($H20,0,'Sprint 5'!DoneDays-'Sprint 5'!TrendDays,1,'Sprint 5'!TrendDays),V20))</f>
        <v>#N/A</v>
      </c>
      <c r="W19" s="1" t="str">
        <f t="array" ref="W19">IF(TREND(OFFSET($H17,0,'Sprint 5'!DoneDays-'Sprint 5'!TrendDays,1,'Sprint 5'!TrendDays),OFFSET($H20,0,'Sprint 5'!DoneDays-'Sprint 5'!TrendDays,1,'Sprint 5'!TrendDays),W20)&lt;0,"",TREND(OFFSET($H17,0,'Sprint 5'!DoneDays-'Sprint 5'!TrendDays,1,'Sprint 5'!TrendDays),OFFSET($H20,0,'Sprint 5'!DoneDays-'Sprint 5'!TrendDays,1,'Sprint 5'!TrendDays),W20))</f>
        <v>#N/A</v>
      </c>
      <c r="X19" s="1" t="str">
        <f t="array" ref="X19">IF(TREND(OFFSET($H17,0,'Sprint 5'!DoneDays-'Sprint 5'!TrendDays,1,'Sprint 5'!TrendDays),OFFSET($H20,0,'Sprint 5'!DoneDays-'Sprint 5'!TrendDays,1,'Sprint 5'!TrendDays),X20)&lt;0,"",TREND(OFFSET($H17,0,'Sprint 5'!DoneDays-'Sprint 5'!TrendDays,1,'Sprint 5'!TrendDays),OFFSET($H20,0,'Sprint 5'!DoneDays-'Sprint 5'!TrendDays,1,'Sprint 5'!TrendDays),X20))</f>
        <v>#N/A</v>
      </c>
      <c r="Y19" s="1" t="str">
        <f t="array" ref="Y19">IF(TREND(OFFSET($H17,0,'Sprint 5'!DoneDays-'Sprint 5'!TrendDays,1,'Sprint 5'!TrendDays),OFFSET($H20,0,'Sprint 5'!DoneDays-'Sprint 5'!TrendDays,1,'Sprint 5'!TrendDays),Y20)&lt;0,"",TREND(OFFSET($H17,0,'Sprint 5'!DoneDays-'Sprint 5'!TrendDays,1,'Sprint 5'!TrendDays),OFFSET($H20,0,'Sprint 5'!DoneDays-'Sprint 5'!TrendDays,1,'Sprint 5'!TrendDays),Y20))</f>
        <v>#N/A</v>
      </c>
      <c r="Z19" s="1" t="str">
        <f t="array" ref="Z19">IF(TREND(OFFSET($H17,0,'Sprint 5'!DoneDays-'Sprint 5'!TrendDays,1,'Sprint 5'!TrendDays),OFFSET($H20,0,'Sprint 5'!DoneDays-'Sprint 5'!TrendDays,1,'Sprint 5'!TrendDays),Z20)&lt;0,"",TREND(OFFSET($H17,0,'Sprint 5'!DoneDays-'Sprint 5'!TrendDays,1,'Sprint 5'!TrendDays),OFFSET($H20,0,'Sprint 5'!DoneDays-'Sprint 5'!TrendDays,1,'Sprint 5'!TrendDays),Z20))</f>
        <v>#N/A</v>
      </c>
      <c r="AA19" s="1" t="str">
        <f t="array" ref="AA19">IF(TREND(OFFSET($H17,0,'Sprint 5'!DoneDays-'Sprint 5'!TrendDays,1,'Sprint 5'!TrendDays),OFFSET($H20,0,'Sprint 5'!DoneDays-'Sprint 5'!TrendDays,1,'Sprint 5'!TrendDays),AA20)&lt;0,"",TREND(OFFSET($H17,0,'Sprint 5'!DoneDays-'Sprint 5'!TrendDays,1,'Sprint 5'!TrendDays),OFFSET($H20,0,'Sprint 5'!DoneDays-'Sprint 5'!TrendDays,1,'Sprint 5'!TrendDays),AA20))</f>
        <v>#N/A</v>
      </c>
      <c r="AB19" s="1" t="str">
        <f t="array" ref="AB19">IF(TREND(OFFSET($H17,0,'Sprint 5'!DoneDays-'Sprint 5'!TrendDays,1,'Sprint 5'!TrendDays),OFFSET($H20,0,'Sprint 5'!DoneDays-'Sprint 5'!TrendDays,1,'Sprint 5'!TrendDays),AB20)&lt;0,"",TREND(OFFSET($H17,0,'Sprint 5'!DoneDays-'Sprint 5'!TrendDays,1,'Sprint 5'!TrendDays),OFFSET($H20,0,'Sprint 5'!DoneDays-'Sprint 5'!TrendDays,1,'Sprint 5'!TrendDays),AB20))</f>
        <v>#N/A</v>
      </c>
      <c r="AC19" s="1" t="str">
        <f t="array" ref="AC19">IF(TREND(OFFSET($H17,0,'Sprint 5'!DoneDays-'Sprint 5'!TrendDays,1,'Sprint 5'!TrendDays),OFFSET($H20,0,'Sprint 5'!DoneDays-'Sprint 5'!TrendDays,1,'Sprint 5'!TrendDays),AC20)&lt;0,"",TREND(OFFSET($H17,0,'Sprint 5'!DoneDays-'Sprint 5'!TrendDays,1,'Sprint 5'!TrendDays),OFFSET($H20,0,'Sprint 5'!DoneDays-'Sprint 5'!TrendDays,1,'Sprint 5'!TrendDays),AC20))</f>
        <v>#N/A</v>
      </c>
      <c r="AD19" s="1" t="str">
        <f t="array" ref="AD19">IF(TREND(OFFSET($H17,0,'Sprint 5'!DoneDays-'Sprint 5'!TrendDays,1,'Sprint 5'!TrendDays),OFFSET($H20,0,'Sprint 5'!DoneDays-'Sprint 5'!TrendDays,1,'Sprint 5'!TrendDays),AD20)&lt;0,"",TREND(OFFSET($H17,0,'Sprint 5'!DoneDays-'Sprint 5'!TrendDays,1,'Sprint 5'!TrendDays),OFFSET($H20,0,'Sprint 5'!DoneDays-'Sprint 5'!TrendDays,1,'Sprint 5'!TrendDays),AD20))</f>
        <v>#N/A</v>
      </c>
      <c r="AE19" s="1" t="str">
        <f t="array" ref="AE19">IF(TREND(OFFSET($H17,0,'Sprint 5'!DoneDays-'Sprint 5'!TrendDays,1,'Sprint 5'!TrendDays),OFFSET($H20,0,'Sprint 5'!DoneDays-'Sprint 5'!TrendDays,1,'Sprint 5'!TrendDays),AE20)&lt;0,"",TREND(OFFSET($H17,0,'Sprint 5'!DoneDays-'Sprint 5'!TrendDays,1,'Sprint 5'!TrendDays),OFFSET($H20,0,'Sprint 5'!DoneDays-'Sprint 5'!TrendDays,1,'Sprint 5'!TrendDays),AE20))</f>
        <v>#N/A</v>
      </c>
      <c r="AF19" s="1" t="str">
        <f t="array" ref="AF19">IF(TREND(OFFSET($H17,0,'Sprint 5'!DoneDays-'Sprint 5'!TrendDays,1,'Sprint 5'!TrendDays),OFFSET($H20,0,'Sprint 5'!DoneDays-'Sprint 5'!TrendDays,1,'Sprint 5'!TrendDays),AF20)&lt;0,"",TREND(OFFSET($H17,0,'Sprint 5'!DoneDays-'Sprint 5'!TrendDays,1,'Sprint 5'!TrendDays),OFFSET($H20,0,'Sprint 5'!DoneDays-'Sprint 5'!TrendDays,1,'Sprint 5'!TrendDays),AF20))</f>
        <v>#N/A</v>
      </c>
    </row>
    <row r="20" ht="12.75" hidden="1" customHeight="1">
      <c r="C20" s="28" t="s">
        <v>13</v>
      </c>
      <c r="E20" s="24" t="s">
        <v>14</v>
      </c>
      <c r="F20" s="1">
        <f>IF('Sprint 5'!DoneDays&gt;D17,D17,'Sprint 5'!DoneDays)</f>
        <v>1</v>
      </c>
      <c r="G20" s="1"/>
      <c r="H20" s="1">
        <f>IF('Sprint 5'!DoneDays&gt;G20,G20+1,"")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25" t="s">
        <v>15</v>
      </c>
      <c r="C21" s="29" t="s">
        <v>16</v>
      </c>
      <c r="D21" s="30" t="s">
        <v>3</v>
      </c>
      <c r="E21" s="30" t="s">
        <v>18</v>
      </c>
      <c r="F21" s="30" t="s">
        <v>19</v>
      </c>
      <c r="G21" s="30" t="s">
        <v>20</v>
      </c>
      <c r="H21" s="30">
        <v>1.0</v>
      </c>
      <c r="I21" s="30">
        <f t="shared" ref="I21:AF21" si="1">IF($D$16&gt;H21,H21+1,"")</f>
        <v>2</v>
      </c>
      <c r="J21" s="30">
        <f t="shared" si="1"/>
        <v>3</v>
      </c>
      <c r="K21" s="30">
        <f t="shared" si="1"/>
        <v>4</v>
      </c>
      <c r="L21" s="30">
        <f t="shared" si="1"/>
        <v>5</v>
      </c>
      <c r="M21" s="30">
        <f t="shared" si="1"/>
        <v>6</v>
      </c>
      <c r="N21" s="30">
        <f t="shared" si="1"/>
        <v>7</v>
      </c>
      <c r="O21" s="30">
        <f t="shared" si="1"/>
        <v>8</v>
      </c>
      <c r="P21" s="30">
        <f t="shared" si="1"/>
        <v>9</v>
      </c>
      <c r="Q21" s="30">
        <f t="shared" si="1"/>
        <v>10</v>
      </c>
      <c r="R21" s="30">
        <f t="shared" si="1"/>
        <v>11</v>
      </c>
      <c r="S21" s="30">
        <f t="shared" si="1"/>
        <v>12</v>
      </c>
      <c r="T21" s="30">
        <f t="shared" si="1"/>
        <v>13</v>
      </c>
      <c r="U21" s="30">
        <f t="shared" si="1"/>
        <v>14</v>
      </c>
      <c r="V21" s="30">
        <f t="shared" si="1"/>
        <v>15</v>
      </c>
      <c r="W21" s="30" t="str">
        <f t="shared" si="1"/>
        <v/>
      </c>
      <c r="X21" s="30" t="str">
        <f t="shared" si="1"/>
        <v/>
      </c>
      <c r="Y21" s="30" t="str">
        <f t="shared" si="1"/>
        <v/>
      </c>
      <c r="Z21" s="30" t="str">
        <f t="shared" si="1"/>
        <v/>
      </c>
      <c r="AA21" s="30" t="str">
        <f t="shared" si="1"/>
        <v/>
      </c>
      <c r="AB21" s="30" t="str">
        <f t="shared" si="1"/>
        <v/>
      </c>
      <c r="AC21" s="30" t="str">
        <f t="shared" si="1"/>
        <v/>
      </c>
      <c r="AD21" s="30" t="str">
        <f t="shared" si="1"/>
        <v/>
      </c>
      <c r="AE21" s="30" t="str">
        <f t="shared" si="1"/>
        <v/>
      </c>
      <c r="AF21" s="30" t="str">
        <f t="shared" si="1"/>
        <v/>
      </c>
    </row>
    <row r="22" ht="12.75" customHeight="1">
      <c r="B22" s="31" t="s">
        <v>127</v>
      </c>
      <c r="C22" s="32" t="s">
        <v>128</v>
      </c>
      <c r="D22" s="38" t="s">
        <v>129</v>
      </c>
      <c r="E22" s="47" t="s">
        <v>41</v>
      </c>
      <c r="F22" s="24" t="s">
        <v>25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ht="12.75" customHeight="1">
      <c r="B23" s="31" t="s">
        <v>130</v>
      </c>
      <c r="C23" s="32" t="s">
        <v>131</v>
      </c>
      <c r="D23" s="38" t="s">
        <v>129</v>
      </c>
      <c r="E23" s="47" t="s">
        <v>41</v>
      </c>
      <c r="F23" s="24" t="s">
        <v>25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ht="12.75" customHeight="1">
      <c r="B24" s="31" t="s">
        <v>132</v>
      </c>
      <c r="C24" s="32" t="s">
        <v>133</v>
      </c>
      <c r="D24" s="38" t="s">
        <v>129</v>
      </c>
      <c r="E24" s="47" t="s">
        <v>41</v>
      </c>
      <c r="F24" s="24" t="s">
        <v>25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12.75" customHeight="1">
      <c r="B25" s="31" t="s">
        <v>134</v>
      </c>
      <c r="C25" s="32" t="s">
        <v>135</v>
      </c>
      <c r="D25" s="38" t="s">
        <v>129</v>
      </c>
      <c r="E25" s="47" t="s">
        <v>41</v>
      </c>
      <c r="F25" s="24" t="s">
        <v>25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12.75" customHeight="1">
      <c r="B26" s="31" t="s">
        <v>136</v>
      </c>
      <c r="C26" s="32" t="s">
        <v>137</v>
      </c>
      <c r="D26" s="38" t="s">
        <v>138</v>
      </c>
      <c r="E26" s="47" t="s">
        <v>139</v>
      </c>
      <c r="F26" s="33" t="s">
        <v>25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12.75" customHeight="1">
      <c r="B27" s="31" t="s">
        <v>140</v>
      </c>
      <c r="C27" s="32" t="s">
        <v>141</v>
      </c>
      <c r="D27" s="38" t="s">
        <v>138</v>
      </c>
      <c r="E27" s="47" t="s">
        <v>139</v>
      </c>
      <c r="F27" s="33" t="s">
        <v>25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ht="12.75" customHeight="1">
      <c r="B28" s="31" t="s">
        <v>142</v>
      </c>
      <c r="C28" s="32" t="s">
        <v>143</v>
      </c>
      <c r="D28" s="38" t="s">
        <v>138</v>
      </c>
      <c r="E28" s="47" t="s">
        <v>139</v>
      </c>
      <c r="F28" s="33" t="s">
        <v>25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ht="12.75" customHeight="1">
      <c r="B29" s="31" t="s">
        <v>144</v>
      </c>
      <c r="C29" s="32" t="s">
        <v>145</v>
      </c>
      <c r="D29" s="38" t="s">
        <v>138</v>
      </c>
      <c r="E29" s="47" t="s">
        <v>139</v>
      </c>
      <c r="F29" s="33" t="s">
        <v>25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ht="12.75" customHeight="1">
      <c r="B30" s="39"/>
      <c r="C30" s="40"/>
      <c r="D30" s="42"/>
      <c r="F30" s="2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ht="12.75" customHeight="1">
      <c r="B31" s="39"/>
      <c r="C31" s="40"/>
      <c r="D31" s="42"/>
      <c r="F31" s="2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ht="12.75" customHeight="1">
      <c r="B32" s="39"/>
      <c r="C32" s="40"/>
      <c r="D32" s="42"/>
      <c r="F32" s="2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ht="12.75" customHeight="1">
      <c r="B33" s="39"/>
      <c r="C33" s="40"/>
      <c r="D33" s="42"/>
      <c r="F33" s="2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ht="12.75" customHeight="1">
      <c r="B34" s="39"/>
      <c r="C34" s="40"/>
      <c r="D34" s="42"/>
      <c r="F34" s="2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ht="12.75" customHeight="1">
      <c r="B35" s="39"/>
      <c r="C35" s="40"/>
      <c r="D35" s="42"/>
      <c r="F35" s="2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ht="12.75" customHeight="1">
      <c r="B36" s="39"/>
      <c r="C36" s="40"/>
      <c r="D36" s="42"/>
      <c r="F36" s="2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ht="12.75" customHeight="1">
      <c r="B37" s="39"/>
      <c r="C37" s="40"/>
      <c r="D37" s="42"/>
      <c r="F37" s="2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ht="12.75" customHeight="1">
      <c r="D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ht="12.75" customHeight="1">
      <c r="D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ht="12.75" customHeight="1">
      <c r="D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ht="12.75" customHeight="1">
      <c r="D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ht="12.75" customHeight="1">
      <c r="D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ht="12.75" customHeight="1">
      <c r="D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ht="12.75" customHeight="1">
      <c r="D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ht="12.75" customHeight="1">
      <c r="D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ht="12.75" customHeight="1">
      <c r="D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ht="12.75" customHeight="1">
      <c r="D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ht="12.75" customHeight="1">
      <c r="D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ht="12.75" customHeight="1">
      <c r="D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ht="12.75" customHeight="1">
      <c r="D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ht="12.75" customHeight="1">
      <c r="D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ht="12.75" customHeight="1">
      <c r="D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ht="12.75" customHeight="1">
      <c r="D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ht="12.75" customHeight="1">
      <c r="D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ht="12.75" customHeight="1">
      <c r="D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ht="12.75" customHeight="1">
      <c r="D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12.75" customHeight="1">
      <c r="D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12.75" customHeight="1">
      <c r="D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12.75" customHeight="1">
      <c r="D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12.75" customHeight="1">
      <c r="D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12.75" customHeight="1">
      <c r="D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12.75" customHeight="1">
      <c r="D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12.75" customHeight="1">
      <c r="D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12.75" customHeight="1">
      <c r="D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2.75" customHeight="1">
      <c r="D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D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</sheetData>
  <mergeCells count="3">
    <mergeCell ref="D3:H3"/>
    <mergeCell ref="D4:H4"/>
    <mergeCell ref="D5:H5"/>
  </mergeCells>
  <conditionalFormatting sqref="L22:AF37 C26:K37">
    <cfRule type="expression" dxfId="0" priority="1" stopIfTrue="1">
      <formula>$F14="Done"</formula>
    </cfRule>
  </conditionalFormatting>
  <conditionalFormatting sqref="L22:AF37 C26:K37">
    <cfRule type="expression" dxfId="1" priority="2" stopIfTrue="1">
      <formula>$F14="Ongoing"</formula>
    </cfRule>
  </conditionalFormatting>
  <conditionalFormatting sqref="B22:AF37">
    <cfRule type="expression" dxfId="0" priority="3" stopIfTrue="1">
      <formula>$F22="Terminado"</formula>
    </cfRule>
  </conditionalFormatting>
  <conditionalFormatting sqref="B22:AF37">
    <cfRule type="expression" dxfId="1" priority="4" stopIfTrue="1">
      <formula>$F22="En Progreso"</formula>
    </cfRule>
  </conditionalFormatting>
  <dataValidations>
    <dataValidation type="list" allowBlank="1" sqref="F10:F15 F22:F37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1998-06-05T11:20:44Z</dcterms:created>
  <dc:creator>&lt; Your name &gt;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dlc_DocId">
    <vt:lpwstr>FWJASSSE55TN-275-110</vt:lpwstr>
  </property>
  <property fmtid="{D5CDD505-2E9C-101B-9397-08002B2CF9AE}" pid="4" name="_dlc_DocIdItemGuid">
    <vt:lpwstr>26871ea7-f764-4995-b5ea-d05096b306c2</vt:lpwstr>
  </property>
  <property fmtid="{D5CDD505-2E9C-101B-9397-08002B2CF9AE}" pid="5" name="_dlc_DocIdUrl">
    <vt:lpwstr>https://portal.smrey.net/areas/it/_layouts/15/DocIdRedir.aspx?ID=FWJASSSE55TN-275-110, FWJASSSE55TN-275-110</vt:lpwstr>
  </property>
</Properties>
</file>