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Financieras\"/>
    </mc:Choice>
  </mc:AlternateContent>
  <bookViews>
    <workbookView xWindow="0" yWindow="0" windowWidth="15345" windowHeight="64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19" i="1"/>
  <c r="N18" i="1"/>
  <c r="R24" i="1" l="1"/>
  <c r="N24" i="1"/>
  <c r="R23" i="1"/>
  <c r="P23" i="1"/>
  <c r="N23" i="1"/>
  <c r="R22" i="1"/>
  <c r="P22" i="1"/>
  <c r="N22" i="1"/>
  <c r="N17" i="1"/>
  <c r="N13" i="1"/>
  <c r="R10" i="1"/>
  <c r="P10" i="1"/>
  <c r="N10" i="1"/>
  <c r="R9" i="1"/>
  <c r="P9" i="1"/>
  <c r="N9" i="1"/>
  <c r="N7" i="1"/>
  <c r="N6" i="1"/>
  <c r="N5" i="1"/>
  <c r="D16" i="1"/>
  <c r="D13" i="1"/>
  <c r="H12" i="1"/>
  <c r="F12" i="1"/>
  <c r="H11" i="1"/>
  <c r="F11" i="1"/>
  <c r="D12" i="1"/>
  <c r="D11" i="1"/>
  <c r="P24" i="1" l="1"/>
  <c r="N25" i="1" s="1"/>
  <c r="N27" i="1" s="1"/>
  <c r="N11" i="1"/>
  <c r="R11" i="1"/>
  <c r="P11" i="1"/>
  <c r="N12" i="1" l="1"/>
  <c r="N14" i="1" s="1"/>
</calcChain>
</file>

<file path=xl/sharedStrings.xml><?xml version="1.0" encoding="utf-8"?>
<sst xmlns="http://schemas.openxmlformats.org/spreadsheetml/2006/main" count="50" uniqueCount="29">
  <si>
    <t>Punto de equilibrio de varios productos.</t>
  </si>
  <si>
    <t xml:space="preserve">Productos </t>
  </si>
  <si>
    <t>Precio de venta (P)</t>
  </si>
  <si>
    <t>Costo Variable por unidad (v)</t>
  </si>
  <si>
    <t>Proporción de Producción</t>
  </si>
  <si>
    <t>Costos Fijos (F)</t>
  </si>
  <si>
    <t>Caramelo</t>
  </si>
  <si>
    <t>Paleta</t>
  </si>
  <si>
    <t>Paleton Chocolate</t>
  </si>
  <si>
    <t>Paso 1.- Contribución Marginal Ponderada</t>
  </si>
  <si>
    <t>CM=(P-V)</t>
  </si>
  <si>
    <t>CM X % De Produccion</t>
  </si>
  <si>
    <t>CM Ponderada Promedio</t>
  </si>
  <si>
    <t>Paso 2.- Punto de Equilibrio en Cantidad</t>
  </si>
  <si>
    <t>PEQ</t>
  </si>
  <si>
    <t>Unidades</t>
  </si>
  <si>
    <t>Paso 3.- Comprobación</t>
  </si>
  <si>
    <t>Total de Unidades*(Porcentaje de Produccion)</t>
  </si>
  <si>
    <t>Paletas</t>
  </si>
  <si>
    <t>Ingreso (P*Q)</t>
  </si>
  <si>
    <t>Costo Variable * Unidad (V*Q)</t>
  </si>
  <si>
    <t>Margen de Contribucion</t>
  </si>
  <si>
    <t>Margen de Contribucion Total</t>
  </si>
  <si>
    <t>Costo Fijo</t>
  </si>
  <si>
    <t>Utilidad</t>
  </si>
  <si>
    <t>Utilidad deseada</t>
  </si>
  <si>
    <t>PEQ (Utilidad deseada)</t>
  </si>
  <si>
    <t>Costo Variable * Unidad</t>
  </si>
  <si>
    <t xml:space="preserve">Utilidad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</si>
</sst>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 wrapText="1"/>
    </xf>
    <xf numFmtId="4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2" fillId="3" borderId="0" xfId="0" applyNumberFormat="1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0" fillId="4" borderId="0" xfId="0" applyFill="1" applyAlignment="1">
      <alignment horizontal="center" wrapText="1"/>
    </xf>
    <xf numFmtId="44" fontId="0" fillId="4" borderId="0" xfId="0" applyNumberForma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 wrapText="1"/>
    </xf>
    <xf numFmtId="44" fontId="0" fillId="5" borderId="0" xfId="0" applyNumberForma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2" fillId="4" borderId="0" xfId="0" applyFont="1" applyFill="1" applyAlignment="1">
      <alignment horizontal="center" wrapText="1"/>
    </xf>
    <xf numFmtId="4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44" fontId="2" fillId="4" borderId="0" xfId="0" applyNumberFormat="1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44" fontId="2" fillId="4" borderId="0" xfId="1" applyFont="1" applyFill="1" applyAlignment="1">
      <alignment horizontal="left" wrapText="1"/>
    </xf>
    <xf numFmtId="0" fontId="2" fillId="4" borderId="0" xfId="0" applyNumberFormat="1" applyFont="1" applyFill="1" applyAlignment="1">
      <alignment horizontal="center" wrapText="1"/>
    </xf>
    <xf numFmtId="44" fontId="2" fillId="3" borderId="0" xfId="1" applyFont="1" applyFill="1" applyAlignment="1">
      <alignment horizontal="left"/>
    </xf>
    <xf numFmtId="9" fontId="2" fillId="4" borderId="0" xfId="1" applyNumberFormat="1" applyFont="1" applyFill="1" applyAlignment="1">
      <alignment horizontal="right" wrapText="1"/>
    </xf>
    <xf numFmtId="44" fontId="2" fillId="4" borderId="0" xfId="1" applyFont="1" applyFill="1" applyAlignment="1">
      <alignment horizontal="right" wrapText="1"/>
    </xf>
    <xf numFmtId="44" fontId="2" fillId="2" borderId="0" xfId="1" applyFont="1" applyFill="1" applyAlignment="1">
      <alignment horizontal="left" wrapText="1"/>
    </xf>
    <xf numFmtId="44" fontId="2" fillId="3" borderId="0" xfId="1" applyFont="1" applyFill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D8" workbookViewId="0">
      <selection activeCell="N29" sqref="N29"/>
    </sheetView>
  </sheetViews>
  <sheetFormatPr baseColWidth="10" defaultRowHeight="15" x14ac:dyDescent="0.25"/>
  <sheetData>
    <row r="1" spans="1:19" ht="1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0" t="s">
        <v>1</v>
      </c>
      <c r="B3" s="10"/>
      <c r="C3" s="10"/>
      <c r="D3" s="10" t="s">
        <v>6</v>
      </c>
      <c r="E3" s="10"/>
      <c r="F3" s="10" t="s">
        <v>7</v>
      </c>
      <c r="G3" s="10"/>
      <c r="H3" s="10" t="s">
        <v>8</v>
      </c>
      <c r="I3" s="10"/>
      <c r="J3" s="1"/>
      <c r="K3" s="10" t="s">
        <v>16</v>
      </c>
      <c r="L3" s="10"/>
      <c r="M3" s="10"/>
      <c r="N3" s="10"/>
      <c r="O3" s="10"/>
      <c r="P3" s="10"/>
      <c r="Q3" s="10"/>
      <c r="R3" s="10"/>
      <c r="S3" s="10"/>
    </row>
    <row r="4" spans="1:19" x14ac:dyDescent="0.25">
      <c r="A4" s="20" t="s">
        <v>2</v>
      </c>
      <c r="B4" s="20"/>
      <c r="C4" s="20"/>
      <c r="D4" s="26">
        <v>4.5</v>
      </c>
      <c r="E4" s="26"/>
      <c r="F4" s="26">
        <v>3.8</v>
      </c>
      <c r="G4" s="26"/>
      <c r="H4" s="26">
        <v>8.4</v>
      </c>
      <c r="I4" s="26"/>
      <c r="J4" s="1"/>
      <c r="K4" s="10" t="s">
        <v>17</v>
      </c>
      <c r="L4" s="10"/>
      <c r="M4" s="10"/>
      <c r="N4" s="10"/>
      <c r="O4" s="10"/>
      <c r="P4" s="10"/>
      <c r="Q4" s="10"/>
      <c r="R4" s="10"/>
      <c r="S4" s="10"/>
    </row>
    <row r="5" spans="1:19" ht="15" customHeight="1" x14ac:dyDescent="0.25">
      <c r="A5" s="25" t="s">
        <v>3</v>
      </c>
      <c r="B5" s="25"/>
      <c r="C5" s="25"/>
      <c r="D5" s="32">
        <v>2.2000000000000002</v>
      </c>
      <c r="E5" s="32"/>
      <c r="F5" s="32">
        <v>1.1000000000000001</v>
      </c>
      <c r="G5" s="32"/>
      <c r="H5" s="28">
        <v>4.2</v>
      </c>
      <c r="I5" s="28"/>
      <c r="J5" s="1"/>
      <c r="K5" s="20" t="s">
        <v>6</v>
      </c>
      <c r="L5" s="20"/>
      <c r="M5" s="20"/>
      <c r="N5" s="20">
        <f>D16*D6</f>
        <v>6912.442396313364</v>
      </c>
      <c r="O5" s="20"/>
      <c r="P5" s="20"/>
      <c r="Q5" s="20"/>
      <c r="R5" s="20"/>
      <c r="S5" s="20"/>
    </row>
    <row r="6" spans="1:19" ht="15" customHeight="1" x14ac:dyDescent="0.25">
      <c r="A6" s="20" t="s">
        <v>4</v>
      </c>
      <c r="B6" s="20"/>
      <c r="C6" s="20"/>
      <c r="D6" s="29">
        <v>0.3</v>
      </c>
      <c r="E6" s="29"/>
      <c r="F6" s="29">
        <v>0.25</v>
      </c>
      <c r="G6" s="30"/>
      <c r="H6" s="29">
        <v>0.45</v>
      </c>
      <c r="I6" s="30"/>
      <c r="J6" s="1"/>
      <c r="K6" s="25" t="s">
        <v>18</v>
      </c>
      <c r="L6" s="25"/>
      <c r="M6" s="25"/>
      <c r="N6" s="25">
        <f>D16*F6</f>
        <v>5760.3686635944705</v>
      </c>
      <c r="O6" s="25"/>
      <c r="P6" s="25"/>
      <c r="Q6" s="25"/>
      <c r="R6" s="25"/>
      <c r="S6" s="25"/>
    </row>
    <row r="7" spans="1:19" ht="15" customHeight="1" x14ac:dyDescent="0.25">
      <c r="A7" s="10" t="s">
        <v>5</v>
      </c>
      <c r="B7" s="10"/>
      <c r="C7" s="10"/>
      <c r="D7" s="31">
        <v>75000</v>
      </c>
      <c r="E7" s="31"/>
      <c r="F7" s="31"/>
      <c r="G7" s="31"/>
      <c r="H7" s="31"/>
      <c r="I7" s="31"/>
      <c r="J7" s="1"/>
      <c r="K7" s="20" t="s">
        <v>8</v>
      </c>
      <c r="L7" s="20"/>
      <c r="M7" s="20"/>
      <c r="N7" s="20">
        <f>D16*H6</f>
        <v>10368.663594470047</v>
      </c>
      <c r="O7" s="20"/>
      <c r="P7" s="20"/>
      <c r="Q7" s="20"/>
      <c r="R7" s="20"/>
      <c r="S7" s="20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2"/>
      <c r="M8" s="2"/>
      <c r="N8" s="25" t="s">
        <v>6</v>
      </c>
      <c r="O8" s="25"/>
      <c r="P8" s="25" t="s">
        <v>18</v>
      </c>
      <c r="Q8" s="25"/>
      <c r="R8" s="25" t="s">
        <v>8</v>
      </c>
      <c r="S8" s="25"/>
    </row>
    <row r="9" spans="1:19" x14ac:dyDescent="0.25">
      <c r="A9" s="10" t="s">
        <v>9</v>
      </c>
      <c r="B9" s="10"/>
      <c r="C9" s="10"/>
      <c r="D9" s="10"/>
      <c r="E9" s="10"/>
      <c r="F9" s="10"/>
      <c r="G9" s="10"/>
      <c r="H9" s="10"/>
      <c r="I9" s="10"/>
      <c r="J9" s="1"/>
      <c r="K9" s="20" t="s">
        <v>19</v>
      </c>
      <c r="L9" s="20"/>
      <c r="M9" s="20"/>
      <c r="N9" s="26">
        <f>D4*N5</f>
        <v>31105.99078341014</v>
      </c>
      <c r="O9" s="26"/>
      <c r="P9" s="26">
        <f>F4*N6</f>
        <v>21889.400921658987</v>
      </c>
      <c r="Q9" s="26"/>
      <c r="R9" s="26">
        <f>H4*N7</f>
        <v>87096.774193548394</v>
      </c>
      <c r="S9" s="26"/>
    </row>
    <row r="10" spans="1:19" x14ac:dyDescent="0.25">
      <c r="A10" s="20"/>
      <c r="B10" s="20"/>
      <c r="C10" s="20"/>
      <c r="D10" s="20" t="s">
        <v>6</v>
      </c>
      <c r="E10" s="20"/>
      <c r="F10" s="20" t="s">
        <v>7</v>
      </c>
      <c r="G10" s="20"/>
      <c r="H10" s="20" t="s">
        <v>8</v>
      </c>
      <c r="I10" s="20"/>
      <c r="J10" s="1"/>
      <c r="K10" s="25" t="s">
        <v>20</v>
      </c>
      <c r="L10" s="25"/>
      <c r="M10" s="25"/>
      <c r="N10" s="12">
        <f>N5*D5</f>
        <v>15207.373271889403</v>
      </c>
      <c r="O10" s="13"/>
      <c r="P10" s="12">
        <f>N6*F5</f>
        <v>6336.4055299539177</v>
      </c>
      <c r="Q10" s="13"/>
      <c r="R10" s="12">
        <f>N7*H5</f>
        <v>43548.387096774197</v>
      </c>
      <c r="S10" s="13"/>
    </row>
    <row r="11" spans="1:19" x14ac:dyDescent="0.25">
      <c r="A11" s="25" t="s">
        <v>10</v>
      </c>
      <c r="B11" s="25"/>
      <c r="C11" s="25"/>
      <c r="D11" s="12">
        <f>D4-D5</f>
        <v>2.2999999999999998</v>
      </c>
      <c r="E11" s="13"/>
      <c r="F11" s="12">
        <f>F4-F5</f>
        <v>2.6999999999999997</v>
      </c>
      <c r="G11" s="13"/>
      <c r="H11" s="12">
        <f>H4-H5</f>
        <v>4.2</v>
      </c>
      <c r="I11" s="13"/>
      <c r="J11" s="1"/>
      <c r="K11" s="20" t="s">
        <v>21</v>
      </c>
      <c r="L11" s="20"/>
      <c r="M11" s="20"/>
      <c r="N11" s="21">
        <f>N9-N10</f>
        <v>15898.617511520737</v>
      </c>
      <c r="O11" s="22"/>
      <c r="P11" s="23">
        <f>P9-P10</f>
        <v>15552.99539170507</v>
      </c>
      <c r="Q11" s="24"/>
      <c r="R11" s="23">
        <f>R9-R10</f>
        <v>43548.387096774197</v>
      </c>
      <c r="S11" s="24"/>
    </row>
    <row r="12" spans="1:19" x14ac:dyDescent="0.25">
      <c r="A12" s="20" t="s">
        <v>11</v>
      </c>
      <c r="B12" s="20"/>
      <c r="C12" s="20"/>
      <c r="D12" s="24">
        <f>(D4-D5)*D6</f>
        <v>0.69</v>
      </c>
      <c r="E12" s="24"/>
      <c r="F12" s="24">
        <f>(F4-F5)*F6</f>
        <v>0.67499999999999993</v>
      </c>
      <c r="G12" s="24"/>
      <c r="H12" s="24">
        <f>(H4-H5)*H6</f>
        <v>1.8900000000000001</v>
      </c>
      <c r="I12" s="24"/>
      <c r="J12" s="1"/>
      <c r="K12" s="11" t="s">
        <v>22</v>
      </c>
      <c r="L12" s="11"/>
      <c r="M12" s="11"/>
      <c r="N12" s="12">
        <f>N11+P11+R11</f>
        <v>75000</v>
      </c>
      <c r="O12" s="13"/>
      <c r="P12" s="13"/>
      <c r="Q12" s="13"/>
      <c r="R12" s="13"/>
      <c r="S12" s="13"/>
    </row>
    <row r="13" spans="1:19" x14ac:dyDescent="0.25">
      <c r="A13" s="10" t="s">
        <v>12</v>
      </c>
      <c r="B13" s="10"/>
      <c r="C13" s="10"/>
      <c r="D13" s="10">
        <f>D12+F12+H12</f>
        <v>3.2549999999999999</v>
      </c>
      <c r="E13" s="10"/>
      <c r="F13" s="10"/>
      <c r="G13" s="10"/>
      <c r="H13" s="10"/>
      <c r="I13" s="10"/>
      <c r="J13" s="1"/>
      <c r="K13" s="14" t="s">
        <v>23</v>
      </c>
      <c r="L13" s="14"/>
      <c r="M13" s="14"/>
      <c r="N13" s="15">
        <f>D7</f>
        <v>75000</v>
      </c>
      <c r="O13" s="16"/>
      <c r="P13" s="16"/>
      <c r="Q13" s="16"/>
      <c r="R13" s="16"/>
      <c r="S13" s="16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7" t="s">
        <v>24</v>
      </c>
      <c r="L14" s="17"/>
      <c r="M14" s="17"/>
      <c r="N14" s="18">
        <f>N12-N13</f>
        <v>0</v>
      </c>
      <c r="O14" s="19"/>
      <c r="P14" s="19"/>
      <c r="Q14" s="19"/>
      <c r="R14" s="19"/>
      <c r="S14" s="19"/>
    </row>
    <row r="15" spans="1:19" x14ac:dyDescent="0.25">
      <c r="A15" s="10" t="s">
        <v>13</v>
      </c>
      <c r="B15" s="10"/>
      <c r="C15" s="10"/>
      <c r="D15" s="10"/>
      <c r="E15" s="10"/>
      <c r="F15" s="10"/>
      <c r="G15" s="10"/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20" t="s">
        <v>14</v>
      </c>
      <c r="B16" s="20"/>
      <c r="C16" s="20"/>
      <c r="D16" s="27">
        <f>D7/D13</f>
        <v>23041.474654377882</v>
      </c>
      <c r="E16" s="27"/>
      <c r="F16" s="20" t="s">
        <v>15</v>
      </c>
      <c r="G16" s="20"/>
      <c r="H16" s="20"/>
      <c r="I16" s="20"/>
      <c r="J16" s="1"/>
      <c r="K16" s="3" t="s">
        <v>25</v>
      </c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3" t="s">
        <v>26</v>
      </c>
      <c r="L17" s="3"/>
      <c r="M17" s="3"/>
      <c r="N17" s="3">
        <f>(D7+35000)/D13</f>
        <v>33794.162826420892</v>
      </c>
      <c r="O17" s="3"/>
      <c r="P17" s="3"/>
      <c r="Q17" s="3"/>
      <c r="R17" s="3"/>
      <c r="S17" s="3"/>
    </row>
    <row r="18" spans="1:19" x14ac:dyDescent="0.25">
      <c r="J18" s="1"/>
      <c r="K18" s="3" t="s">
        <v>6</v>
      </c>
      <c r="L18" s="3"/>
      <c r="M18" s="3"/>
      <c r="N18" s="7">
        <f>N17*D6</f>
        <v>10138.248847926267</v>
      </c>
      <c r="O18" s="7"/>
      <c r="P18" s="7"/>
      <c r="Q18" s="7" t="s">
        <v>15</v>
      </c>
      <c r="R18" s="7"/>
      <c r="S18" s="7"/>
    </row>
    <row r="19" spans="1:19" ht="15" customHeight="1" x14ac:dyDescent="0.25">
      <c r="J19" s="1"/>
      <c r="K19" s="3" t="s">
        <v>7</v>
      </c>
      <c r="L19" s="3"/>
      <c r="M19" s="3"/>
      <c r="N19" s="8">
        <f>N17*F6</f>
        <v>8448.540706605223</v>
      </c>
      <c r="O19" s="8"/>
      <c r="P19" s="8"/>
      <c r="Q19" s="8" t="s">
        <v>15</v>
      </c>
      <c r="R19" s="8"/>
      <c r="S19" s="8"/>
    </row>
    <row r="20" spans="1:19" x14ac:dyDescent="0.25">
      <c r="J20" s="1"/>
      <c r="K20" s="3" t="s">
        <v>8</v>
      </c>
      <c r="L20" s="3"/>
      <c r="M20" s="3"/>
      <c r="N20" s="7">
        <f>N17*H6</f>
        <v>15207.373271889403</v>
      </c>
      <c r="O20" s="7"/>
      <c r="P20" s="7"/>
      <c r="Q20" s="7" t="s">
        <v>15</v>
      </c>
      <c r="R20" s="7"/>
      <c r="S20" s="7"/>
    </row>
    <row r="21" spans="1:19" x14ac:dyDescent="0.25">
      <c r="J21" s="1"/>
      <c r="K21" s="9"/>
      <c r="L21" s="9"/>
      <c r="M21" s="9"/>
      <c r="N21" s="3" t="s">
        <v>6</v>
      </c>
      <c r="O21" s="3"/>
      <c r="P21" s="3" t="s">
        <v>18</v>
      </c>
      <c r="Q21" s="3"/>
      <c r="R21" s="3" t="s">
        <v>8</v>
      </c>
      <c r="S21" s="3"/>
    </row>
    <row r="22" spans="1:19" x14ac:dyDescent="0.25">
      <c r="J22" s="1"/>
      <c r="K22" s="3" t="s">
        <v>19</v>
      </c>
      <c r="L22" s="3"/>
      <c r="M22" s="3"/>
      <c r="N22" s="5">
        <f>N18*D4</f>
        <v>45622.1198156682</v>
      </c>
      <c r="O22" s="3"/>
      <c r="P22" s="5">
        <f>N19*F4</f>
        <v>32104.454685099845</v>
      </c>
      <c r="Q22" s="3"/>
      <c r="R22" s="5">
        <f>H4*N20</f>
        <v>127741.93548387098</v>
      </c>
      <c r="S22" s="3"/>
    </row>
    <row r="23" spans="1:19" x14ac:dyDescent="0.25">
      <c r="J23" s="1"/>
      <c r="K23" s="3" t="s">
        <v>27</v>
      </c>
      <c r="L23" s="3"/>
      <c r="M23" s="3"/>
      <c r="N23" s="5">
        <f>D5*N18</f>
        <v>22304.147465437789</v>
      </c>
      <c r="O23" s="3"/>
      <c r="P23" s="5">
        <f>N19*F5</f>
        <v>9293.3947772657466</v>
      </c>
      <c r="Q23" s="3"/>
      <c r="R23" s="5">
        <f>N20*H5</f>
        <v>63870.967741935492</v>
      </c>
      <c r="S23" s="3"/>
    </row>
    <row r="24" spans="1:19" x14ac:dyDescent="0.25">
      <c r="J24" s="1"/>
      <c r="K24" s="3" t="s">
        <v>21</v>
      </c>
      <c r="L24" s="3"/>
      <c r="M24" s="3"/>
      <c r="N24" s="5">
        <f>N22-N23</f>
        <v>23317.972350230411</v>
      </c>
      <c r="O24" s="3"/>
      <c r="P24" s="5">
        <f>P22-P23</f>
        <v>22811.059907834097</v>
      </c>
      <c r="Q24" s="3"/>
      <c r="R24" s="5">
        <f>R22-R23</f>
        <v>63870.967741935492</v>
      </c>
      <c r="S24" s="3"/>
    </row>
    <row r="25" spans="1:19" x14ac:dyDescent="0.25">
      <c r="J25" s="1"/>
      <c r="K25" s="6" t="s">
        <v>22</v>
      </c>
      <c r="L25" s="6"/>
      <c r="M25" s="6"/>
      <c r="N25" s="5">
        <f>N24+P24+R24</f>
        <v>110000</v>
      </c>
      <c r="O25" s="3"/>
      <c r="P25" s="3"/>
      <c r="Q25" s="3"/>
      <c r="R25" s="3"/>
      <c r="S25" s="3"/>
    </row>
    <row r="26" spans="1:19" x14ac:dyDescent="0.25">
      <c r="J26" s="1"/>
      <c r="K26" s="3" t="s">
        <v>23</v>
      </c>
      <c r="L26" s="3"/>
      <c r="M26" s="3"/>
      <c r="N26" s="4">
        <v>75000</v>
      </c>
      <c r="O26" s="4"/>
      <c r="P26" s="4"/>
      <c r="Q26" s="4"/>
      <c r="R26" s="4"/>
      <c r="S26" s="4"/>
    </row>
    <row r="27" spans="1:19" ht="15" customHeight="1" x14ac:dyDescent="0.25">
      <c r="J27" s="1"/>
      <c r="K27" s="3" t="s">
        <v>28</v>
      </c>
      <c r="L27" s="3"/>
      <c r="M27" s="3"/>
      <c r="N27" s="5">
        <f>N25-N26</f>
        <v>35000</v>
      </c>
      <c r="O27" s="3"/>
      <c r="P27" s="3"/>
      <c r="Q27" s="3"/>
      <c r="R27" s="3"/>
      <c r="S27" s="3"/>
    </row>
  </sheetData>
  <mergeCells count="102">
    <mergeCell ref="A10:C10"/>
    <mergeCell ref="A11:C11"/>
    <mergeCell ref="A12:C12"/>
    <mergeCell ref="H4:I4"/>
    <mergeCell ref="H5:I5"/>
    <mergeCell ref="H6:I6"/>
    <mergeCell ref="D7:I7"/>
    <mergeCell ref="A7:C7"/>
    <mergeCell ref="D3:E3"/>
    <mergeCell ref="F3:G3"/>
    <mergeCell ref="H3:I3"/>
    <mergeCell ref="D4:E4"/>
    <mergeCell ref="D5:E5"/>
    <mergeCell ref="D6:E6"/>
    <mergeCell ref="A3:C3"/>
    <mergeCell ref="A4:C4"/>
    <mergeCell ref="A5:C5"/>
    <mergeCell ref="A6:C6"/>
    <mergeCell ref="F4:G4"/>
    <mergeCell ref="F5:G5"/>
    <mergeCell ref="F6:G6"/>
    <mergeCell ref="F16:G16"/>
    <mergeCell ref="H16:I16"/>
    <mergeCell ref="K16:S16"/>
    <mergeCell ref="P8:Q8"/>
    <mergeCell ref="R8:S8"/>
    <mergeCell ref="N9:O9"/>
    <mergeCell ref="P9:Q9"/>
    <mergeCell ref="R9:S9"/>
    <mergeCell ref="K10:M10"/>
    <mergeCell ref="N10:O10"/>
    <mergeCell ref="P10:Q10"/>
    <mergeCell ref="R10:S10"/>
    <mergeCell ref="D13:I13"/>
    <mergeCell ref="A15:I15"/>
    <mergeCell ref="A16:C16"/>
    <mergeCell ref="D16:E16"/>
    <mergeCell ref="K9:M9"/>
    <mergeCell ref="N8:O8"/>
    <mergeCell ref="A13:C13"/>
    <mergeCell ref="D10:E10"/>
    <mergeCell ref="F10:G10"/>
    <mergeCell ref="H10:I10"/>
    <mergeCell ref="D11:E11"/>
    <mergeCell ref="F11:G11"/>
    <mergeCell ref="A1:S1"/>
    <mergeCell ref="K12:M12"/>
    <mergeCell ref="N12:S12"/>
    <mergeCell ref="K13:M13"/>
    <mergeCell ref="N13:S13"/>
    <mergeCell ref="K14:M14"/>
    <mergeCell ref="N14:S14"/>
    <mergeCell ref="K11:M11"/>
    <mergeCell ref="N11:O11"/>
    <mergeCell ref="P11:Q11"/>
    <mergeCell ref="R11:S11"/>
    <mergeCell ref="K5:M5"/>
    <mergeCell ref="N5:S5"/>
    <mergeCell ref="K6:M6"/>
    <mergeCell ref="N6:S6"/>
    <mergeCell ref="K7:M7"/>
    <mergeCell ref="N7:S7"/>
    <mergeCell ref="K3:S3"/>
    <mergeCell ref="K4:S4"/>
    <mergeCell ref="H11:I11"/>
    <mergeCell ref="D12:E12"/>
    <mergeCell ref="F12:G12"/>
    <mergeCell ref="H12:I12"/>
    <mergeCell ref="A9:I9"/>
    <mergeCell ref="Q18:S18"/>
    <mergeCell ref="Q19:S19"/>
    <mergeCell ref="Q20:S20"/>
    <mergeCell ref="K21:M21"/>
    <mergeCell ref="N21:O21"/>
    <mergeCell ref="P21:Q21"/>
    <mergeCell ref="R21:S21"/>
    <mergeCell ref="K17:M17"/>
    <mergeCell ref="N17:S17"/>
    <mergeCell ref="K18:M18"/>
    <mergeCell ref="K19:M19"/>
    <mergeCell ref="K20:M20"/>
    <mergeCell ref="N18:P18"/>
    <mergeCell ref="N19:P19"/>
    <mergeCell ref="K22:M22"/>
    <mergeCell ref="N22:O22"/>
    <mergeCell ref="P22:Q22"/>
    <mergeCell ref="R22:S22"/>
    <mergeCell ref="K23:M23"/>
    <mergeCell ref="N23:O23"/>
    <mergeCell ref="P23:Q23"/>
    <mergeCell ref="R23:S23"/>
    <mergeCell ref="N20:P20"/>
    <mergeCell ref="K26:M26"/>
    <mergeCell ref="K27:M27"/>
    <mergeCell ref="N26:S26"/>
    <mergeCell ref="N27:S27"/>
    <mergeCell ref="K24:M24"/>
    <mergeCell ref="N24:O24"/>
    <mergeCell ref="P24:Q24"/>
    <mergeCell ref="R24:S24"/>
    <mergeCell ref="K25:M25"/>
    <mergeCell ref="N25:S2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2019-04-04T14:41:41Z</dcterms:created>
  <dcterms:modified xsi:type="dcterms:W3CDTF">2019-04-08T22:08:00Z</dcterms:modified>
</cp:coreProperties>
</file>